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92.168.16.53\上下水道課\○総務経営係\○総務経営係（下水道事業）\16 経営比較分析表\R4\【経営比較分析表】2021_023612_46_1718\提出ファイル\2.7差替\"/>
    </mc:Choice>
  </mc:AlternateContent>
  <xr:revisionPtr revIDLastSave="0" documentId="13_ncr:1_{B4A364D9-14E1-42D1-81E2-6513ACEA6ED5}" xr6:coauthVersionLast="36" xr6:coauthVersionMax="36" xr10:uidLastSave="{00000000-0000-0000-0000-000000000000}"/>
  <workbookProtection workbookAlgorithmName="SHA-512" workbookHashValue="sojdOHViZocF77jsAeQ9uymZVSJR9NYs3lVoCqm/3QmXVnqMaA14lYCQFIdGqdK501P82akeyzG0BZZwwL9XEQ==" workbookSaltValue="dLUgWJyghyg1D6hdifQ8T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L10" i="4"/>
  <c r="AD10" i="4"/>
  <c r="W10" i="4"/>
  <c r="P10" i="4"/>
  <c r="I10" i="4"/>
  <c r="AD8" i="4"/>
  <c r="W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<sst xmlns="http://schemas.openxmlformats.org/spreadsheetml/2006/main" count="236" uniqueCount="117">
  <si>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</si>
  <si>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</si>
  <si>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</si>
  <si>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</si>
  <si>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</si>
  <si>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</si>
  <si>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</si>
  <si>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</si>
  <si>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</si>
  <si>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</si>
  <si>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</si>
  <si>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</si>
  <si>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</si>
  <si>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</si>
  <si>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</si>
  <si>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</si>
  <si>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</si>
  <si>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</si>
  <si>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</si>
  <si>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</si>
  <si>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</si>
  <si>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</si>
  <si>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</si>
  <si>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</si>
  <si>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</si>
  <si>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</si>
  <si>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</si>
  <si>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</si>
  <si>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</si>
  <si>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</si>
  <si>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</si>
  <si>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</si>
  <si>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</si>
  <si>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</si>
  <si>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</si>
  <si>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</si>
  <si>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</si>
  <si>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</si>
  <si>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</si>
  <si>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</si>
  <si>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</si>
  <si>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</si>
  <si>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</si>
  <si>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</si>
  <si>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</si>
  <si>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</si>
  <si>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</si>
  <si>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</si>
  <si>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</si>
  <si>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</si>
  <si>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</si>
  <si>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</si>
  <si>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</si>
  <si>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</si>
  <si>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</si>
  <si>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</si>
  <si>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</si>
  <si>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</si>
  <si>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</si>
  <si>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</si>
  <si>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</si>
  <si>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</si>
  <si>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</si>
  <si>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</si>
  <si>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</si>
  <si>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</si>
  <si>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</si>
  <si>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</si>
  <si>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</si>
  <si>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</si>
  <si>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</si>
  <si>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</si>
  <si>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</si>
  <si>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</si>
  <si>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</si>
  <si>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</si>
  <si>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</si>
  <si>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</si>
  <si>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</si>
  <si>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</si>
  <si>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</si>
  <si>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</si>
  <si>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</si>
  <si>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</si>
  <si>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</si>
  <si>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</si>
  <si>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</si>
  <si>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</si>
  <si>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</si>
  <si>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</si>
  <si>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</si>
  <si>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</si>
  <si>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</si>
  <si>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</si>
  <si>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</si>
  <si>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</si>
  <si>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</si>
  <si>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</si>
  <si>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</si>
  <si>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</si>
  <si>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</si>
  <si>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</si>
  <si>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</si>
  <si>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</si>
  <si>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</si>
  <si>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</si>
  <si>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</si>
  <si>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</si>
  <si>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</si>
  <si>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</si>
  <si>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</si>
  <si>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</si>
  <si>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</si>
  <si>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</si>
  <si>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時点で耐用年数を過ぎた管渠等は存在しないが、雨水・浸水対策として雨水管の更新投資を行っており、管渠改善率に表れてきている。また、汚水管については、ある程度の老朽化した管渠が存在することから定期的にカメラ調査等を行っており、それらを踏まえたうえで更新計画を策定し、効率の良い更新を検討していく予定である。</t>
    <rPh sb="96" eb="99">
      <t>テイキテキ</t>
    </rPh>
    <rPh sb="103" eb="105">
      <t>チョウサ</t>
    </rPh>
    <rPh sb="105" eb="106">
      <t>トウ</t>
    </rPh>
    <rPh sb="107" eb="108">
      <t>オコナ</t>
    </rPh>
    <rPh sb="117" eb="118">
      <t>フ</t>
    </rPh>
    <rPh sb="133" eb="135">
      <t>コウリツ</t>
    </rPh>
    <rPh sb="136" eb="137">
      <t>ヨ</t>
    </rPh>
    <phoneticPr fontId="4"/>
  </si>
  <si>
    <t>　現時点では経営状況や施設の老朽化等に大きな問題点は無いものの、平均と比べても低い状況にある水洗化率を向上させるための啓蒙活動や、適切な使用料徴収、包括的な民間委託、事務の広域化、そしてより一層の経費削減等に努める必要がある。加えて今後の経営を安定させるため、適正な料金収入の算定・改定を行い、経営改善を図っていく必要もあると考える。
　また、老朽化してくる管渠の更新を効率的に実施するため、下水道ビジョン等の計画の策定を検討するとともに、計画的な経営戦略の見直し・改定を実施していく予定である。</t>
    <rPh sb="32" eb="34">
      <t>ヘイキン</t>
    </rPh>
    <rPh sb="35" eb="36">
      <t>クラ</t>
    </rPh>
    <rPh sb="39" eb="40">
      <t>ヒク</t>
    </rPh>
    <rPh sb="41" eb="43">
      <t>ジョウキョウ</t>
    </rPh>
    <rPh sb="107" eb="109">
      <t>ヒツヨウ</t>
    </rPh>
    <rPh sb="119" eb="121">
      <t>ケイエイ</t>
    </rPh>
    <rPh sb="122" eb="124">
      <t>アンテイ</t>
    </rPh>
    <rPh sb="185" eb="188">
      <t>コウリツテキ</t>
    </rPh>
    <rPh sb="189" eb="191">
      <t>ジッシ</t>
    </rPh>
    <rPh sb="205" eb="207">
      <t>ケイカク</t>
    </rPh>
    <rPh sb="220" eb="223">
      <t>ケイカクテキ</t>
    </rPh>
    <rPh sb="224" eb="226">
      <t>ケイエイ</t>
    </rPh>
    <rPh sb="226" eb="228">
      <t>センリャク</t>
    </rPh>
    <rPh sb="229" eb="231">
      <t>ミナオ</t>
    </rPh>
    <rPh sb="233" eb="235">
      <t>カイテイ</t>
    </rPh>
    <rPh sb="236" eb="238">
      <t>ジッシ</t>
    </rPh>
    <phoneticPr fontId="4"/>
  </si>
  <si>
    <t>　藤崎町の経営状況は、経常収支比率について、近年右肩下がりであったが、経費削減等の効果もありようやく改善の兆しが見え始めた。また、制度改正の影響もあって流動比率は低い状況にあるが、経費回収率や汚水処理原価は比較的良好であり、累積欠損金も発生しておらず、過度に老朽化した管渠も存在しないことから、今日現在において経営上の喫緊の問題点は存在しない。
　しかしながら、平成28年度以降、企業債残高対事業規模比率が類似団体平均値と比較して高い傾向が継続しており、加えて今後の更なる人口減による使用料収入の減少や設備の老朽化等に伴い、その他の経営指標も悪化すると推計されることから、各種業務の包括的な民間委託や事務の広域化などを検討し、効率的な経営を目指していく必要がある。</t>
    <rPh sb="5" eb="7">
      <t>ケイエイ</t>
    </rPh>
    <rPh sb="7" eb="9">
      <t>ジョウキョウ</t>
    </rPh>
    <rPh sb="22" eb="24">
      <t>キンネン</t>
    </rPh>
    <rPh sb="24" eb="27">
      <t>ミギカタサ</t>
    </rPh>
    <rPh sb="53" eb="54">
      <t>キザ</t>
    </rPh>
    <rPh sb="56" eb="57">
      <t>ミ</t>
    </rPh>
    <rPh sb="58" eb="59">
      <t>ハジ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</si>
</sst>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0.39</c:v>
                </c:pt>
                <c:pt idx="1">
                  <c:v>0.59</c:v>
                </c:pt>
                <c:pt idx="2">
                  <c:v>0.57999999999999996</c:v>
                </c:pt>
                <c:pt idx="3">
                  <c:v>0.38</c:v>
                </c:pt>
                <c:pt idx="4">
                  <c:v>0.04</c:v>
                </c:pt>
              </c:numCache>
            </c:numRef>
          </c:val>
          <c:extLst>
            <c:ext xmlns:c16="http://schemas.microsoft.com/office/drawing/2014/chart" uri="{C3380CC4-5D6E-409C-BE32-E72D297353CC}">
              <c16:uniqueId val="{00000000-2C2E-4AD8-9015-0B82359011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2C2E-4AD8-9015-0B82359011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B5-4CE8-A8B3-D1EA2697A0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C2B5-4CE8-A8B3-D1EA2697A0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77.41</c:v>
                </c:pt>
                <c:pt idx="1">
                  <c:v>77.459999999999994</c:v>
                </c:pt>
                <c:pt idx="2">
                  <c:v>80.010000000000005</c:v>
                </c:pt>
                <c:pt idx="3">
                  <c:v>80.37</c:v>
                </c:pt>
                <c:pt idx="4">
                  <c:v>81.47</c:v>
                </c:pt>
              </c:numCache>
            </c:numRef>
          </c:val>
          <c:extLst>
            <c:ext xmlns:c16="http://schemas.microsoft.com/office/drawing/2014/chart" uri="{C3380CC4-5D6E-409C-BE32-E72D297353CC}">
              <c16:uniqueId val="{00000000-AA46-47A0-A0CA-F88ADA098B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AA46-47A0-A0CA-F88ADA098B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101.93</c:v>
                </c:pt>
                <c:pt idx="1">
                  <c:v>101.18</c:v>
                </c:pt>
                <c:pt idx="2">
                  <c:v>100.31</c:v>
                </c:pt>
                <c:pt idx="3">
                  <c:v>102.19</c:v>
                </c:pt>
                <c:pt idx="4">
                  <c:v>102.65</c:v>
                </c:pt>
              </c:numCache>
            </c:numRef>
          </c:val>
          <c:extLst>
            <c:ext xmlns:c16="http://schemas.microsoft.com/office/drawing/2014/chart" uri="{C3380CC4-5D6E-409C-BE32-E72D297353CC}">
              <c16:uniqueId val="{00000000-D3B9-432F-AA62-208C4FD590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105.53</c:v>
                </c:pt>
                <c:pt idx="1">
                  <c:v>105.06</c:v>
                </c:pt>
                <c:pt idx="2">
                  <c:v>106.81</c:v>
                </c:pt>
                <c:pt idx="3">
                  <c:v>106.5</c:v>
                </c:pt>
                <c:pt idx="4">
                  <c:v>106.22</c:v>
                </c:pt>
              </c:numCache>
            </c:numRef>
          </c:val>
          <c:smooth val="0"/>
          <c:extLst>
            <c:ext xmlns:c16="http://schemas.microsoft.com/office/drawing/2014/chart" uri="{C3380CC4-5D6E-409C-BE32-E72D297353CC}">
              <c16:uniqueId val="{00000001-D3B9-432F-AA62-208C4FD590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25.78</c:v>
                </c:pt>
                <c:pt idx="1">
                  <c:v>28.31</c:v>
                </c:pt>
                <c:pt idx="2">
                  <c:v>30.8</c:v>
                </c:pt>
                <c:pt idx="3">
                  <c:v>33.25</c:v>
                </c:pt>
                <c:pt idx="4">
                  <c:v>35.53</c:v>
                </c:pt>
              </c:numCache>
            </c:numRef>
          </c:val>
          <c:extLst>
            <c:ext xmlns:c16="http://schemas.microsoft.com/office/drawing/2014/chart" uri="{C3380CC4-5D6E-409C-BE32-E72D297353CC}">
              <c16:uniqueId val="{00000000-4918-44E5-904B-B54F2A9B50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29.5</c:v>
                </c:pt>
                <c:pt idx="1">
                  <c:v>30.6</c:v>
                </c:pt>
                <c:pt idx="2">
                  <c:v>29.23</c:v>
                </c:pt>
                <c:pt idx="3">
                  <c:v>20.78</c:v>
                </c:pt>
                <c:pt idx="4">
                  <c:v>23.54</c:v>
                </c:pt>
              </c:numCache>
            </c:numRef>
          </c:val>
          <c:smooth val="0"/>
          <c:extLst>
            <c:ext xmlns:c16="http://schemas.microsoft.com/office/drawing/2014/chart" uri="{C3380CC4-5D6E-409C-BE32-E72D297353CC}">
              <c16:uniqueId val="{00000001-4918-44E5-904B-B54F2A9B50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43-40AD-8A4A-2CDFDE45D9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1.92</c:v>
                </c:pt>
                <c:pt idx="1">
                  <c:v>1.83</c:v>
                </c:pt>
                <c:pt idx="2">
                  <c:v>1.37</c:v>
                </c:pt>
                <c:pt idx="3">
                  <c:v>1.34</c:v>
                </c:pt>
                <c:pt idx="4">
                  <c:v>1.5</c:v>
                </c:pt>
              </c:numCache>
            </c:numRef>
          </c:val>
          <c:smooth val="0"/>
          <c:extLst>
            <c:ext xmlns:c16="http://schemas.microsoft.com/office/drawing/2014/chart" uri="{C3380CC4-5D6E-409C-BE32-E72D297353CC}">
              <c16:uniqueId val="{00000001-1043-40AD-8A4A-2CDFDE45D9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2A-40B5-B1E7-0773DB6A96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39.08</c:v>
                </c:pt>
                <c:pt idx="1">
                  <c:v>41.56</c:v>
                </c:pt>
                <c:pt idx="2">
                  <c:v>34.4</c:v>
                </c:pt>
                <c:pt idx="3">
                  <c:v>18.36</c:v>
                </c:pt>
                <c:pt idx="4">
                  <c:v>18.010000000000002</c:v>
                </c:pt>
              </c:numCache>
            </c:numRef>
          </c:val>
          <c:smooth val="0"/>
          <c:extLst>
            <c:ext xmlns:c16="http://schemas.microsoft.com/office/drawing/2014/chart" uri="{C3380CC4-5D6E-409C-BE32-E72D297353CC}">
              <c16:uniqueId val="{00000001-1B2A-40B5-B1E7-0773DB6A96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21.84</c:v>
                </c:pt>
                <c:pt idx="1">
                  <c:v>33.01</c:v>
                </c:pt>
                <c:pt idx="2">
                  <c:v>28.01</c:v>
                </c:pt>
                <c:pt idx="3">
                  <c:v>27.85</c:v>
                </c:pt>
                <c:pt idx="4">
                  <c:v>26.41</c:v>
                </c:pt>
              </c:numCache>
            </c:numRef>
          </c:val>
          <c:extLst>
            <c:ext xmlns:c16="http://schemas.microsoft.com/office/drawing/2014/chart" uri="{C3380CC4-5D6E-409C-BE32-E72D297353CC}">
              <c16:uniqueId val="{00000000-6A4E-456E-AF1F-95B883E5BD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81.33</c:v>
                </c:pt>
                <c:pt idx="1">
                  <c:v>80.81</c:v>
                </c:pt>
                <c:pt idx="2">
                  <c:v>68.17</c:v>
                </c:pt>
                <c:pt idx="3">
                  <c:v>55.6</c:v>
                </c:pt>
                <c:pt idx="4">
                  <c:v>59.4</c:v>
                </c:pt>
              </c:numCache>
            </c:numRef>
          </c:val>
          <c:smooth val="0"/>
          <c:extLst>
            <c:ext xmlns:c16="http://schemas.microsoft.com/office/drawing/2014/chart" uri="{C3380CC4-5D6E-409C-BE32-E72D297353CC}">
              <c16:uniqueId val="{00000001-6A4E-456E-AF1F-95B883E5BD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1104.1099999999999</c:v>
                </c:pt>
                <c:pt idx="1">
                  <c:v>1060.33</c:v>
                </c:pt>
                <c:pt idx="2">
                  <c:v>1062.96</c:v>
                </c:pt>
                <c:pt idx="3">
                  <c:v>1044.5899999999999</c:v>
                </c:pt>
                <c:pt idx="4">
                  <c:v>1013.87</c:v>
                </c:pt>
              </c:numCache>
            </c:numRef>
          </c:val>
          <c:extLst>
            <c:ext xmlns:c16="http://schemas.microsoft.com/office/drawing/2014/chart" uri="{C3380CC4-5D6E-409C-BE32-E72D297353CC}">
              <c16:uniqueId val="{00000000-4D96-48E1-8FB9-D0B03695052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4D96-48E1-8FB9-D0B03695052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46B-4269-BA33-791761D15C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D46B-4269-BA33-791761D15C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186.82</c:v>
                </c:pt>
                <c:pt idx="1">
                  <c:v>186.49</c:v>
                </c:pt>
                <c:pt idx="2">
                  <c:v>185.75</c:v>
                </c:pt>
                <c:pt idx="3">
                  <c:v>184.43</c:v>
                </c:pt>
                <c:pt idx="4">
                  <c:v>184.93</c:v>
                </c:pt>
              </c:numCache>
            </c:numRef>
          </c:val>
          <c:extLst>
            <c:ext xmlns:c16="http://schemas.microsoft.com/office/drawing/2014/chart" uri="{C3380CC4-5D6E-409C-BE32-E72D297353CC}">
              <c16:uniqueId val="{00000000-C0BB-4216-8AAD-4E0788B7FF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C0BB-4216-8AAD-4E0788B7FF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A37" sqref="BA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藤崎町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14704</v>
      </c>
      <c r="AM8" s="37"/>
      <c r="AN8" s="37"/>
      <c r="AO8" s="37"/>
      <c r="AP8" s="37"/>
      <c r="AQ8" s="37"/>
      <c r="AR8" s="37"/>
      <c r="AS8" s="37"/>
      <c r="AT8" s="38">
        <f>データ!T6</f>
        <v>37.29</v>
      </c>
      <c r="AU8" s="38"/>
      <c r="AV8" s="38"/>
      <c r="AW8" s="38"/>
      <c r="AX8" s="38"/>
      <c r="AY8" s="38"/>
      <c r="AZ8" s="38"/>
      <c r="BA8" s="38"/>
      <c r="BB8" s="38">
        <f>データ!U6</f>
        <v>394.31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55.53</v>
      </c>
      <c r="J10" s="38"/>
      <c r="K10" s="38"/>
      <c r="L10" s="38"/>
      <c r="M10" s="38"/>
      <c r="N10" s="38"/>
      <c r="O10" s="38"/>
      <c r="P10" s="38">
        <f>データ!P6</f>
        <v>47.69</v>
      </c>
      <c r="Q10" s="38"/>
      <c r="R10" s="38"/>
      <c r="S10" s="38"/>
      <c r="T10" s="38"/>
      <c r="U10" s="38"/>
      <c r="V10" s="38"/>
      <c r="W10" s="38">
        <f>データ!Q6</f>
        <v>80.819999999999993</v>
      </c>
      <c r="X10" s="38"/>
      <c r="Y10" s="38"/>
      <c r="Z10" s="38"/>
      <c r="AA10" s="38"/>
      <c r="AB10" s="38"/>
      <c r="AC10" s="38"/>
      <c r="AD10" s="37">
        <f>データ!R6</f>
        <v>3626</v>
      </c>
      <c r="AE10" s="37"/>
      <c r="AF10" s="37"/>
      <c r="AG10" s="37"/>
      <c r="AH10" s="37"/>
      <c r="AI10" s="37"/>
      <c r="AJ10" s="37"/>
      <c r="AK10" s="2"/>
      <c r="AL10" s="37">
        <f>データ!V6</f>
        <v>6976</v>
      </c>
      <c r="AM10" s="37"/>
      <c r="AN10" s="37"/>
      <c r="AO10" s="37"/>
      <c r="AP10" s="37"/>
      <c r="AQ10" s="37"/>
      <c r="AR10" s="37"/>
      <c r="AS10" s="37"/>
      <c r="AT10" s="38">
        <f>データ!W6</f>
        <v>2.75</v>
      </c>
      <c r="AU10" s="38"/>
      <c r="AV10" s="38"/>
      <c r="AW10" s="38"/>
      <c r="AX10" s="38"/>
      <c r="AY10" s="38"/>
      <c r="AZ10" s="38"/>
      <c r="BA10" s="38"/>
      <c r="BB10" s="38">
        <f>データ!X6</f>
        <v>2536.73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2AJXSbmEVRY7dwd8u9bvQUGpKjac5R2NiH9rWAlzJiXpShJJFLl8bwUrqSyJOc2SFfR7u1K7Z261DCjhIZq37w==" saltValue="YOCGJtg1lmLSVwosnhjOx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23612</v>
      </c>
      <c r="D6" s="19">
        <f t="shared" si="3"/>
        <v>46</v>
      </c>
      <c r="E6" s="19">
        <f t="shared" si="3"/>
        <v>17</v>
      </c>
      <c r="F6" s="19">
        <f t="shared" si="3"/>
        <v>1</v>
      </c>
      <c r="G6" s="19">
        <f t="shared" si="3"/>
        <v>0</v>
      </c>
      <c r="H6" s="19" t="str">
        <f t="shared" si="3"/>
        <v>青森県　藤崎町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55.53</v>
      </c>
      <c r="P6" s="20">
        <f t="shared" si="3"/>
        <v>47.69</v>
      </c>
      <c r="Q6" s="20">
        <f t="shared" si="3"/>
        <v>80.819999999999993</v>
      </c>
      <c r="R6" s="20">
        <f t="shared" si="3"/>
        <v>3626</v>
      </c>
      <c r="S6" s="20">
        <f t="shared" si="3"/>
        <v>14704</v>
      </c>
      <c r="T6" s="20">
        <f t="shared" si="3"/>
        <v>37.29</v>
      </c>
      <c r="U6" s="20">
        <f t="shared" si="3"/>
        <v>394.31</v>
      </c>
      <c r="V6" s="20">
        <f t="shared" si="3"/>
        <v>6976</v>
      </c>
      <c r="W6" s="20">
        <f t="shared" si="3"/>
        <v>2.75</v>
      </c>
      <c r="X6" s="20">
        <f t="shared" si="3"/>
        <v>2536.73</v>
      </c>
      <c r="Y6" s="21">
        <f>IF(Y7="",NA(),Y7)</f>
        <v>101.93</v>
      </c>
      <c r="Z6" s="21">
        <f t="shared" ref="Z6:AH6" si="4">IF(Z7="",NA(),Z7)</f>
        <v>101.18</v>
      </c>
      <c r="AA6" s="21">
        <f t="shared" si="4"/>
        <v>100.31</v>
      </c>
      <c r="AB6" s="21">
        <f t="shared" si="4"/>
        <v>102.19</v>
      </c>
      <c r="AC6" s="21">
        <f t="shared" si="4"/>
        <v>102.65</v>
      </c>
      <c r="AD6" s="21">
        <f t="shared" si="4"/>
        <v>105.53</v>
      </c>
      <c r="AE6" s="21">
        <f t="shared" si="4"/>
        <v>105.06</v>
      </c>
      <c r="AF6" s="21">
        <f t="shared" si="4"/>
        <v>106.81</v>
      </c>
      <c r="AG6" s="21">
        <f t="shared" si="4"/>
        <v>106.5</v>
      </c>
      <c r="AH6" s="21">
        <f t="shared" si="4"/>
        <v>106.22</v>
      </c>
      <c r="AI6" s="20" t="str">
        <f>IF(AI7="","",IF(AI7="-","【-】","【"&amp;SUBSTITUTE(TEXT(AI7,"#,##0.00"),"-","△")&amp;"】"))</f>
        <v>【107.02】</v>
      </c>
      <c r="AJ6" s="20">
        <f>IF(AJ7="",NA(),AJ7)</f>
        <v>0</v>
      </c>
      <c r="AK6" s="20">
        <f t="shared" ref="AK6:AS6" si="5">IF(AK7="",NA(),AK7)</f>
        <v>0</v>
      </c>
      <c r="AL6" s="20">
        <f t="shared" si="5"/>
        <v>0</v>
      </c>
      <c r="AM6" s="20">
        <f t="shared" si="5"/>
        <v>0</v>
      </c>
      <c r="AN6" s="20">
        <f t="shared" si="5"/>
        <v>0</v>
      </c>
      <c r="AO6" s="21">
        <f t="shared" si="5"/>
        <v>39.08</v>
      </c>
      <c r="AP6" s="21">
        <f t="shared" si="5"/>
        <v>41.56</v>
      </c>
      <c r="AQ6" s="21">
        <f t="shared" si="5"/>
        <v>34.4</v>
      </c>
      <c r="AR6" s="21">
        <f t="shared" si="5"/>
        <v>18.36</v>
      </c>
      <c r="AS6" s="21">
        <f t="shared" si="5"/>
        <v>18.010000000000002</v>
      </c>
      <c r="AT6" s="20" t="str">
        <f>IF(AT7="","",IF(AT7="-","【-】","【"&amp;SUBSTITUTE(TEXT(AT7,"#,##0.00"),"-","△")&amp;"】"))</f>
        <v>【3.09】</v>
      </c>
      <c r="AU6" s="21">
        <f>IF(AU7="",NA(),AU7)</f>
        <v>21.84</v>
      </c>
      <c r="AV6" s="21">
        <f t="shared" ref="AV6:BD6" si="6">IF(AV7="",NA(),AV7)</f>
        <v>33.01</v>
      </c>
      <c r="AW6" s="21">
        <f t="shared" si="6"/>
        <v>28.01</v>
      </c>
      <c r="AX6" s="21">
        <f t="shared" si="6"/>
        <v>27.85</v>
      </c>
      <c r="AY6" s="21">
        <f t="shared" si="6"/>
        <v>26.41</v>
      </c>
      <c r="AZ6" s="21">
        <f t="shared" si="6"/>
        <v>81.33</v>
      </c>
      <c r="BA6" s="21">
        <f t="shared" si="6"/>
        <v>80.81</v>
      </c>
      <c r="BB6" s="21">
        <f t="shared" si="6"/>
        <v>68.17</v>
      </c>
      <c r="BC6" s="21">
        <f t="shared" si="6"/>
        <v>55.6</v>
      </c>
      <c r="BD6" s="21">
        <f t="shared" si="6"/>
        <v>59.4</v>
      </c>
      <c r="BE6" s="20" t="str">
        <f>IF(BE7="","",IF(BE7="-","【-】","【"&amp;SUBSTITUTE(TEXT(BE7,"#,##0.00"),"-","△")&amp;"】"))</f>
        <v>【71.39】</v>
      </c>
      <c r="BF6" s="21">
        <f>IF(BF7="",NA(),BF7)</f>
        <v>1104.1099999999999</v>
      </c>
      <c r="BG6" s="21">
        <f t="shared" ref="BG6:BO6" si="7">IF(BG7="",NA(),BG7)</f>
        <v>1060.33</v>
      </c>
      <c r="BH6" s="21">
        <f t="shared" si="7"/>
        <v>1062.96</v>
      </c>
      <c r="BI6" s="21">
        <f t="shared" si="7"/>
        <v>1044.5899999999999</v>
      </c>
      <c r="BJ6" s="21">
        <f t="shared" si="7"/>
        <v>1013.87</v>
      </c>
      <c r="BK6" s="21">
        <f t="shared" si="7"/>
        <v>799.11</v>
      </c>
      <c r="BL6" s="21">
        <f t="shared" si="7"/>
        <v>768.62</v>
      </c>
      <c r="BM6" s="21">
        <f t="shared" si="7"/>
        <v>789.44</v>
      </c>
      <c r="BN6" s="21">
        <f t="shared" si="7"/>
        <v>789.08</v>
      </c>
      <c r="BO6" s="21">
        <f t="shared" si="7"/>
        <v>747.84</v>
      </c>
      <c r="BP6" s="20" t="str">
        <f>IF(BP7="","",IF(BP7="-","【-】","【"&amp;SUBSTITUTE(TEXT(BP7,"#,##0.00"),"-","△")&amp;"】"))</f>
        <v>【669.11】</v>
      </c>
      <c r="BQ6" s="21">
        <f>IF(BQ7="",NA(),BQ7)</f>
        <v>100</v>
      </c>
      <c r="BR6" s="21">
        <f t="shared" ref="BR6:BZ6" si="8">IF(BR7="",NA(),BR7)</f>
        <v>100</v>
      </c>
      <c r="BS6" s="21">
        <f t="shared" si="8"/>
        <v>100</v>
      </c>
      <c r="BT6" s="21">
        <f t="shared" si="8"/>
        <v>100</v>
      </c>
      <c r="BU6" s="21">
        <f t="shared" si="8"/>
        <v>100</v>
      </c>
      <c r="BV6" s="21">
        <f t="shared" si="8"/>
        <v>87.69</v>
      </c>
      <c r="BW6" s="21">
        <f t="shared" si="8"/>
        <v>88.06</v>
      </c>
      <c r="BX6" s="21">
        <f t="shared" si="8"/>
        <v>87.29</v>
      </c>
      <c r="BY6" s="21">
        <f t="shared" si="8"/>
        <v>88.25</v>
      </c>
      <c r="BZ6" s="21">
        <f t="shared" si="8"/>
        <v>90.17</v>
      </c>
      <c r="CA6" s="20" t="str">
        <f>IF(CA7="","",IF(CA7="-","【-】","【"&amp;SUBSTITUTE(TEXT(CA7,"#,##0.00"),"-","△")&amp;"】"))</f>
        <v>【99.73】</v>
      </c>
      <c r="CB6" s="21">
        <f>IF(CB7="",NA(),CB7)</f>
        <v>186.82</v>
      </c>
      <c r="CC6" s="21">
        <f t="shared" ref="CC6:CK6" si="9">IF(CC7="",NA(),CC7)</f>
        <v>186.49</v>
      </c>
      <c r="CD6" s="21">
        <f t="shared" si="9"/>
        <v>185.75</v>
      </c>
      <c r="CE6" s="21">
        <f t="shared" si="9"/>
        <v>184.43</v>
      </c>
      <c r="CF6" s="21">
        <f t="shared" si="9"/>
        <v>184.93</v>
      </c>
      <c r="CG6" s="21">
        <f t="shared" si="9"/>
        <v>180.07</v>
      </c>
      <c r="CH6" s="21">
        <f t="shared" si="9"/>
        <v>179.32</v>
      </c>
      <c r="CI6" s="21">
        <f t="shared" si="9"/>
        <v>176.67</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58.4</v>
      </c>
      <c r="CS6" s="21">
        <f t="shared" si="10"/>
        <v>58</v>
      </c>
      <c r="CT6" s="21">
        <f t="shared" si="10"/>
        <v>57.42</v>
      </c>
      <c r="CU6" s="21">
        <f t="shared" si="10"/>
        <v>56.72</v>
      </c>
      <c r="CV6" s="21">
        <f t="shared" si="10"/>
        <v>56.43</v>
      </c>
      <c r="CW6" s="20" t="str">
        <f>IF(CW7="","",IF(CW7="-","【-】","【"&amp;SUBSTITUTE(TEXT(CW7,"#,##0.00"),"-","△")&amp;"】"))</f>
        <v>【59.99】</v>
      </c>
      <c r="CX6" s="21">
        <f>IF(CX7="",NA(),CX7)</f>
        <v>77.41</v>
      </c>
      <c r="CY6" s="21">
        <f t="shared" ref="CY6:DG6" si="11">IF(CY7="",NA(),CY7)</f>
        <v>77.459999999999994</v>
      </c>
      <c r="CZ6" s="21">
        <f t="shared" si="11"/>
        <v>80.010000000000005</v>
      </c>
      <c r="DA6" s="21">
        <f t="shared" si="11"/>
        <v>80.37</v>
      </c>
      <c r="DB6" s="21">
        <f t="shared" si="11"/>
        <v>81.47</v>
      </c>
      <c r="DC6" s="21">
        <f t="shared" si="11"/>
        <v>89.68</v>
      </c>
      <c r="DD6" s="21">
        <f t="shared" si="11"/>
        <v>89.79</v>
      </c>
      <c r="DE6" s="21">
        <f t="shared" si="11"/>
        <v>90.42</v>
      </c>
      <c r="DF6" s="21">
        <f t="shared" si="11"/>
        <v>90.72</v>
      </c>
      <c r="DG6" s="21">
        <f t="shared" si="11"/>
        <v>91.07</v>
      </c>
      <c r="DH6" s="20" t="str">
        <f>IF(DH7="","",IF(DH7="-","【-】","【"&amp;SUBSTITUTE(TEXT(DH7,"#,##0.00"),"-","△")&amp;"】"))</f>
        <v>【95.72】</v>
      </c>
      <c r="DI6" s="21">
        <f>IF(DI7="",NA(),DI7)</f>
        <v>25.78</v>
      </c>
      <c r="DJ6" s="21">
        <f t="shared" ref="DJ6:DR6" si="12">IF(DJ7="",NA(),DJ7)</f>
        <v>28.31</v>
      </c>
      <c r="DK6" s="21">
        <f t="shared" si="12"/>
        <v>30.8</v>
      </c>
      <c r="DL6" s="21">
        <f t="shared" si="12"/>
        <v>33.25</v>
      </c>
      <c r="DM6" s="21">
        <f t="shared" si="12"/>
        <v>35.53</v>
      </c>
      <c r="DN6" s="21">
        <f t="shared" si="12"/>
        <v>29.5</v>
      </c>
      <c r="DO6" s="21">
        <f t="shared" si="12"/>
        <v>30.6</v>
      </c>
      <c r="DP6" s="21">
        <f t="shared" si="12"/>
        <v>29.23</v>
      </c>
      <c r="DQ6" s="21">
        <f t="shared" si="12"/>
        <v>20.78</v>
      </c>
      <c r="DR6" s="21">
        <f t="shared" si="12"/>
        <v>23.54</v>
      </c>
      <c r="DS6" s="20" t="str">
        <f>IF(DS7="","",IF(DS7="-","【-】","【"&amp;SUBSTITUTE(TEXT(DS7,"#,##0.00"),"-","△")&amp;"】"))</f>
        <v>【38.17】</v>
      </c>
      <c r="DT6" s="20">
        <f>IF(DT7="",NA(),DT7)</f>
        <v>0</v>
      </c>
      <c r="DU6" s="20">
        <f t="shared" ref="DU6:EC6" si="13">IF(DU7="",NA(),DU7)</f>
        <v>0</v>
      </c>
      <c r="DV6" s="20">
        <f t="shared" si="13"/>
        <v>0</v>
      </c>
      <c r="DW6" s="20">
        <f t="shared" si="13"/>
        <v>0</v>
      </c>
      <c r="DX6" s="20">
        <f t="shared" si="13"/>
        <v>0</v>
      </c>
      <c r="DY6" s="21">
        <f t="shared" si="13"/>
        <v>1.92</v>
      </c>
      <c r="DZ6" s="21">
        <f t="shared" si="13"/>
        <v>1.83</v>
      </c>
      <c r="EA6" s="21">
        <f t="shared" si="13"/>
        <v>1.37</v>
      </c>
      <c r="EB6" s="21">
        <f t="shared" si="13"/>
        <v>1.34</v>
      </c>
      <c r="EC6" s="21">
        <f t="shared" si="13"/>
        <v>1.5</v>
      </c>
      <c r="ED6" s="20" t="str">
        <f>IF(ED7="","",IF(ED7="-","【-】","【"&amp;SUBSTITUTE(TEXT(ED7,"#,##0.00"),"-","△")&amp;"】"))</f>
        <v>【6.54】</v>
      </c>
      <c r="EE6" s="21">
        <f>IF(EE7="",NA(),EE7)</f>
        <v>0.39</v>
      </c>
      <c r="EF6" s="21">
        <f t="shared" ref="EF6:EN6" si="14">IF(EF7="",NA(),EF7)</f>
        <v>0.59</v>
      </c>
      <c r="EG6" s="21">
        <f t="shared" si="14"/>
        <v>0.57999999999999996</v>
      </c>
      <c r="EH6" s="21">
        <f t="shared" si="14"/>
        <v>0.38</v>
      </c>
      <c r="EI6" s="21">
        <f t="shared" si="14"/>
        <v>0.04</v>
      </c>
      <c r="EJ6" s="21">
        <f t="shared" si="14"/>
        <v>0.23</v>
      </c>
      <c r="EK6" s="21">
        <f t="shared" si="14"/>
        <v>0.21</v>
      </c>
      <c r="EL6" s="21">
        <f t="shared" si="14"/>
        <v>0.17</v>
      </c>
      <c r="EM6" s="21">
        <f t="shared" si="14"/>
        <v>0.15</v>
      </c>
      <c r="EN6" s="21">
        <f t="shared" si="14"/>
        <v>0.15</v>
      </c>
      <c r="EO6" s="20" t="str">
        <f>IF(EO7="","",IF(EO7="-","【-】","【"&amp;SUBSTITUTE(TEXT(EO7,"#,##0.00"),"-","△")&amp;"】"))</f>
        <v>【0.24】</v>
      </c>
    </row>
    <row r="7" spans="1:148" s="22" customFormat="1" x14ac:dyDescent="0.15">
      <c r="A7" s="14"/>
      <c r="B7" s="23">
        <v>2021</v>
      </c>
      <c r="C7" s="23">
        <v>23612</v>
      </c>
      <c r="D7" s="23">
        <v>46</v>
      </c>
      <c r="E7" s="23">
        <v>17</v>
      </c>
      <c r="F7" s="23">
        <v>1</v>
      </c>
      <c r="G7" s="23">
        <v>0</v>
      </c>
      <c r="H7" s="23" t="s">
        <v>96</v>
      </c>
      <c r="I7" s="23" t="s">
        <v>97</v>
      </c>
      <c r="J7" s="23" t="s">
        <v>98</v>
      </c>
      <c r="K7" s="23" t="s">
        <v>99</v>
      </c>
      <c r="L7" s="23" t="s">
        <v>100</v>
      </c>
      <c r="M7" s="23" t="s">
        <v>101</v>
      </c>
      <c r="N7" s="24" t="s">
        <v>102</v>
      </c>
      <c r="O7" s="24">
        <v>55.53</v>
      </c>
      <c r="P7" s="24">
        <v>47.69</v>
      </c>
      <c r="Q7" s="24">
        <v>80.819999999999993</v>
      </c>
      <c r="R7" s="24">
        <v>3626</v>
      </c>
      <c r="S7" s="24">
        <v>14704</v>
      </c>
      <c r="T7" s="24">
        <v>37.29</v>
      </c>
      <c r="U7" s="24">
        <v>394.31</v>
      </c>
      <c r="V7" s="24">
        <v>6976</v>
      </c>
      <c r="W7" s="24">
        <v>2.75</v>
      </c>
      <c r="X7" s="24">
        <v>2536.73</v>
      </c>
      <c r="Y7" s="24">
        <v>101.93</v>
      </c>
      <c r="Z7" s="24">
        <v>101.18</v>
      </c>
      <c r="AA7" s="24">
        <v>100.31</v>
      </c>
      <c r="AB7" s="24">
        <v>102.19</v>
      </c>
      <c r="AC7" s="24">
        <v>102.65</v>
      </c>
      <c r="AD7" s="24">
        <v>105.53</v>
      </c>
      <c r="AE7" s="24">
        <v>105.06</v>
      </c>
      <c r="AF7" s="24">
        <v>106.81</v>
      </c>
      <c r="AG7" s="24">
        <v>106.5</v>
      </c>
      <c r="AH7" s="24">
        <v>106.22</v>
      </c>
      <c r="AI7" s="24">
        <v>107.02</v>
      </c>
      <c r="AJ7" s="24">
        <v>0</v>
      </c>
      <c r="AK7" s="24">
        <v>0</v>
      </c>
      <c r="AL7" s="24">
        <v>0</v>
      </c>
      <c r="AM7" s="24">
        <v>0</v>
      </c>
      <c r="AN7" s="24">
        <v>0</v>
      </c>
      <c r="AO7" s="24">
        <v>39.08</v>
      </c>
      <c r="AP7" s="24">
        <v>41.56</v>
      </c>
      <c r="AQ7" s="24">
        <v>34.4</v>
      </c>
      <c r="AR7" s="24">
        <v>18.36</v>
      </c>
      <c r="AS7" s="24">
        <v>18.010000000000002</v>
      </c>
      <c r="AT7" s="24">
        <v>3.09</v>
      </c>
      <c r="AU7" s="24">
        <v>21.84</v>
      </c>
      <c r="AV7" s="24">
        <v>33.01</v>
      </c>
      <c r="AW7" s="24">
        <v>28.01</v>
      </c>
      <c r="AX7" s="24">
        <v>27.85</v>
      </c>
      <c r="AY7" s="24">
        <v>26.41</v>
      </c>
      <c r="AZ7" s="24">
        <v>81.33</v>
      </c>
      <c r="BA7" s="24">
        <v>80.81</v>
      </c>
      <c r="BB7" s="24">
        <v>68.17</v>
      </c>
      <c r="BC7" s="24">
        <v>55.6</v>
      </c>
      <c r="BD7" s="24">
        <v>59.4</v>
      </c>
      <c r="BE7" s="24">
        <v>71.39</v>
      </c>
      <c r="BF7" s="24">
        <v>1104.1099999999999</v>
      </c>
      <c r="BG7" s="24">
        <v>1060.33</v>
      </c>
      <c r="BH7" s="24">
        <v>1062.96</v>
      </c>
      <c r="BI7" s="24">
        <v>1044.5899999999999</v>
      </c>
      <c r="BJ7" s="24">
        <v>1013.87</v>
      </c>
      <c r="BK7" s="24">
        <v>799.11</v>
      </c>
      <c r="BL7" s="24">
        <v>768.62</v>
      </c>
      <c r="BM7" s="24">
        <v>789.44</v>
      </c>
      <c r="BN7" s="24">
        <v>789.08</v>
      </c>
      <c r="BO7" s="24">
        <v>747.84</v>
      </c>
      <c r="BP7" s="24">
        <v>669.11</v>
      </c>
      <c r="BQ7" s="24">
        <v>100</v>
      </c>
      <c r="BR7" s="24">
        <v>100</v>
      </c>
      <c r="BS7" s="24">
        <v>100</v>
      </c>
      <c r="BT7" s="24">
        <v>100</v>
      </c>
      <c r="BU7" s="24">
        <v>100</v>
      </c>
      <c r="BV7" s="24">
        <v>87.69</v>
      </c>
      <c r="BW7" s="24">
        <v>88.06</v>
      </c>
      <c r="BX7" s="24">
        <v>87.29</v>
      </c>
      <c r="BY7" s="24">
        <v>88.25</v>
      </c>
      <c r="BZ7" s="24">
        <v>90.17</v>
      </c>
      <c r="CA7" s="24">
        <v>99.73</v>
      </c>
      <c r="CB7" s="24">
        <v>186.82</v>
      </c>
      <c r="CC7" s="24">
        <v>186.49</v>
      </c>
      <c r="CD7" s="24">
        <v>185.75</v>
      </c>
      <c r="CE7" s="24">
        <v>184.43</v>
      </c>
      <c r="CF7" s="24">
        <v>184.93</v>
      </c>
      <c r="CG7" s="24">
        <v>180.07</v>
      </c>
      <c r="CH7" s="24">
        <v>179.32</v>
      </c>
      <c r="CI7" s="24">
        <v>176.67</v>
      </c>
      <c r="CJ7" s="24">
        <v>176.37</v>
      </c>
      <c r="CK7" s="24">
        <v>173.17</v>
      </c>
      <c r="CL7" s="24">
        <v>134.97999999999999</v>
      </c>
      <c r="CM7" s="24" t="s">
        <v>102</v>
      </c>
      <c r="CN7" s="24" t="s">
        <v>102</v>
      </c>
      <c r="CO7" s="24" t="s">
        <v>102</v>
      </c>
      <c r="CP7" s="24" t="s">
        <v>102</v>
      </c>
      <c r="CQ7" s="24" t="s">
        <v>102</v>
      </c>
      <c r="CR7" s="24">
        <v>58.4</v>
      </c>
      <c r="CS7" s="24">
        <v>58</v>
      </c>
      <c r="CT7" s="24">
        <v>57.42</v>
      </c>
      <c r="CU7" s="24">
        <v>56.72</v>
      </c>
      <c r="CV7" s="24">
        <v>56.43</v>
      </c>
      <c r="CW7" s="24">
        <v>59.99</v>
      </c>
      <c r="CX7" s="24">
        <v>77.41</v>
      </c>
      <c r="CY7" s="24">
        <v>77.459999999999994</v>
      </c>
      <c r="CZ7" s="24">
        <v>80.010000000000005</v>
      </c>
      <c r="DA7" s="24">
        <v>80.37</v>
      </c>
      <c r="DB7" s="24">
        <v>81.47</v>
      </c>
      <c r="DC7" s="24">
        <v>89.68</v>
      </c>
      <c r="DD7" s="24">
        <v>89.79</v>
      </c>
      <c r="DE7" s="24">
        <v>90.42</v>
      </c>
      <c r="DF7" s="24">
        <v>90.72</v>
      </c>
      <c r="DG7" s="24">
        <v>91.07</v>
      </c>
      <c r="DH7" s="24">
        <v>95.72</v>
      </c>
      <c r="DI7" s="24">
        <v>25.78</v>
      </c>
      <c r="DJ7" s="24">
        <v>28.31</v>
      </c>
      <c r="DK7" s="24">
        <v>30.8</v>
      </c>
      <c r="DL7" s="24">
        <v>33.25</v>
      </c>
      <c r="DM7" s="24">
        <v>35.53</v>
      </c>
      <c r="DN7" s="24">
        <v>29.5</v>
      </c>
      <c r="DO7" s="24">
        <v>30.6</v>
      </c>
      <c r="DP7" s="24">
        <v>29.23</v>
      </c>
      <c r="DQ7" s="24">
        <v>20.78</v>
      </c>
      <c r="DR7" s="24">
        <v>23.54</v>
      </c>
      <c r="DS7" s="24">
        <v>38.17</v>
      </c>
      <c r="DT7" s="24">
        <v>0</v>
      </c>
      <c r="DU7" s="24">
        <v>0</v>
      </c>
      <c r="DV7" s="24">
        <v>0</v>
      </c>
      <c r="DW7" s="24">
        <v>0</v>
      </c>
      <c r="DX7" s="24">
        <v>0</v>
      </c>
      <c r="DY7" s="24">
        <v>1.92</v>
      </c>
      <c r="DZ7" s="24">
        <v>1.83</v>
      </c>
      <c r="EA7" s="24">
        <v>1.37</v>
      </c>
      <c r="EB7" s="24">
        <v>1.34</v>
      </c>
      <c r="EC7" s="24">
        <v>1.5</v>
      </c>
      <c r="ED7" s="24">
        <v>6.54</v>
      </c>
      <c r="EE7" s="24">
        <v>0.39</v>
      </c>
      <c r="EF7" s="24">
        <v>0.59</v>
      </c>
      <c r="EG7" s="24">
        <v>0.57999999999999996</v>
      </c>
      <c r="EH7" s="24">
        <v>0.38</v>
      </c>
      <c r="EI7" s="24">
        <v>0.04</v>
      </c>
      <c r="EJ7" s="24">
        <v>0.23</v>
      </c>
      <c r="EK7" s="24">
        <v>0.21</v>
      </c>
      <c r="EL7" s="24">
        <v>0.17</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2023-02-07T00:52:27Z</cp:lastPrinted>
  <dcterms:created xsi:type="dcterms:W3CDTF">2023-01-12T23:26:16Z</dcterms:created>
  <dcterms:modified xsi:type="dcterms:W3CDTF">2023-02-07T00:52:31Z</dcterms:modified>
  <cp:category/>
</cp:coreProperties>
</file>