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R4PC26\Desktop\R4調査等関係\公営企業に係る経営比較分析表（令和３年度決算）の分析等について（依頼）\【経営比較分析表】2021_023213_47_1718\"/>
    </mc:Choice>
  </mc:AlternateContent>
  <xr:revisionPtr revIDLastSave="0" documentId="13_ncr:1_{20881ECE-446E-4E2D-83BA-8DC4E253732D}" xr6:coauthVersionLast="47" xr6:coauthVersionMax="47" xr10:uidLastSave="{00000000-0000-0000-0000-000000000000}"/>
  <workbookProtection workbookAlgorithmName="SHA-512" workbookHashValue="MqveLlzZwax8varGgv2CeDJClA2mD3BpcIC6ndpFwQ9fVlJ1W7QNlYxgP6WoiDp502nUBS0x4o5YbWpOEdc6ZQ==" workbookSaltValue="J8ivWOsRnxMrZMBFLSU2W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P10" i="4"/>
  <c r="I10" i="4"/>
  <c r="B10"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<sst xmlns="http://schemas.openxmlformats.org/spreadsheetml/2006/main" count="236" uniqueCount="119">
  <si>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</si>
  <si>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</si>
  <si>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</si>
  <si>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</si>
  <si>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</si>
  <si>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</si>
  <si>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</si>
  <si>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</si>
  <si>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</si>
  <si>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</si>
  <si>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</si>
  <si>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</si>
  <si>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</si>
  <si>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</si>
  <si>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</si>
  <si>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</si>
  <si>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</si>
  <si>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</si>
  <si>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</si>
  <si>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</si>
  <si>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</si>
  <si>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</si>
  <si>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</si>
  <si>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</si>
  <si>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</si>
  <si>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</si>
  <si>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</si>
  <si>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</si>
  <si>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</si>
  <si>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</si>
  <si>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</si>
  <si>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</si>
  <si>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</si>
  <si>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</si>
  <si>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</si>
  <si>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</si>
  <si>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</si>
  <si>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</si>
  <si>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</si>
  <si>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</si>
  <si>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</si>
  <si>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</si>
  <si>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</si>
  <si>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</si>
  <si>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</si>
  <si>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</si>
  <si>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</si>
  <si>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</si>
  <si>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</si>
  <si>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</si>
  <si>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</si>
  <si>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</si>
  <si>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</si>
  <si>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</si>
  <si>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</si>
  <si>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</si>
  <si>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</si>
  <si>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</si>
  <si>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</si>
  <si>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</si>
  <si>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</si>
  <si>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</si>
  <si>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</si>
  <si>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</si>
  <si>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</si>
  <si>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</si>
  <si>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</si>
  <si>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</si>
  <si>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</si>
  <si>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</si>
  <si>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</si>
  <si>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</si>
  <si>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</si>
  <si>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</si>
  <si>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</si>
  <si>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</si>
  <si>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</si>
  <si>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</si>
  <si>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</si>
  <si>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</si>
  <si>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</si>
  <si>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</si>
  <si>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</si>
  <si>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</si>
  <si>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</si>
  <si>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</si>
  <si>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</si>
  <si>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</si>
  <si>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</si>
  <si>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</si>
  <si>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</si>
  <si>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</si>
  <si>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</si>
  <si>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</si>
  <si>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</si>
  <si>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</si>
  <si>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</si>
  <si>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</si>
  <si>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鰺ケ沢町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</si>
  <si>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</si>
  <si>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</si>
  <si>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</si>
  <si>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</si>
  <si>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</si>
  <si>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</si>
  <si>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</si>
  <si>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</si>
  <si>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</si>
  <si>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</si>
  <si>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</si>
  <si>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</si>
  <si>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</si>
  <si>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</si>
  <si>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</si>
  <si>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</si>
  <si>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</si>
  <si>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収益的収支比率、経費回収率が100％を下回っており、特別会計の財源不足分として資本費平準化債及び一般会計繰入金を財源としている状況である。
　人口減少や高齢化の進行により水洗化率が思うように伸びていないこと、それに伴い料金収入、有収水量が伸びないことが原因で、各指標にその効率の悪さが現れている。
　収益的収支比率は、資本費平準化債への依存が高く推移しているため減少し、企業債残高対事業規模比率は一般会計負担額が増加したことに伴い減少傾向にある。
　また、有収水量の漸増により施設利用率は横ばい、経費回収率は増加の傾向にあり、それにより汚水処理原価が減少してはいるものの、類似団体度比較しても依然として効率が悪い経営となっている。
　今後、下水道の目的、役割、必要性等について、印刷物等による啓蒙活動を実施しながら、施設・設備の計画的な調査点検による費用の抑制を進めていく必要がある。</t>
    <phoneticPr fontId="4"/>
  </si>
  <si>
    <t xml:space="preserve"> 管渠施設については、敷設経過年数が古い箇所で29年と法定耐用年数に達したものはない。　
　処理施設の機械電気設備において耐用年数を超えているものがあり、現在は故障時において修繕、交換等を実施している。供用開始から古い処理施設で26年経過しているため計画的な更新作業に着手しなければならない。</t>
    <phoneticPr fontId="4"/>
  </si>
  <si>
    <t xml:space="preserve">  一般会計繰入金及び資本費平準化債に頼った経営であることから、印刷物の配布など積極的な加入促進PR活動による使用料収入の確保、更なる経費節減等に努め、一般会計基準外繰入金の軽減を図るよう取り組む必要がある。
　人口減少等に伴い、今後の経営環境は一段と厳しくなることが予想されるため、使用料の改定（段階的な値上げ）を検討している。
　また、今後の具体的な取組・数値目標を明確にすることで経営戦略の改定や法適化を着実に進め、健全な経営を確保していく。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</si>
</sst>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B7-479A-BDCB-91A1A33AA5C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1FB7-479A-BDCB-91A1A33AA5C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26.23</c:v>
                </c:pt>
                <c:pt idx="1">
                  <c:v>25.81</c:v>
                </c:pt>
                <c:pt idx="2">
                  <c:v>24.66</c:v>
                </c:pt>
                <c:pt idx="3">
                  <c:v>26.02</c:v>
                </c:pt>
                <c:pt idx="4">
                  <c:v>25.39</c:v>
                </c:pt>
              </c:numCache>
            </c:numRef>
          </c:val>
          <c:extLst>
            <c:ext xmlns:c16="http://schemas.microsoft.com/office/drawing/2014/chart" uri="{C3380CC4-5D6E-409C-BE32-E72D297353CC}">
              <c16:uniqueId val="{00000000-B5BD-492A-B093-2A5D1A4E2AA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B5BD-492A-B093-2A5D1A4E2AA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62.91</c:v>
                </c:pt>
                <c:pt idx="1">
                  <c:v>65.2</c:v>
                </c:pt>
                <c:pt idx="2">
                  <c:v>67.180000000000007</c:v>
                </c:pt>
                <c:pt idx="3">
                  <c:v>69.33</c:v>
                </c:pt>
                <c:pt idx="4">
                  <c:v>65.92</c:v>
                </c:pt>
              </c:numCache>
            </c:numRef>
          </c:val>
          <c:extLst>
            <c:ext xmlns:c16="http://schemas.microsoft.com/office/drawing/2014/chart" uri="{C3380CC4-5D6E-409C-BE32-E72D297353CC}">
              <c16:uniqueId val="{00000000-983C-4B0C-8137-52D8F7C6691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983C-4B0C-8137-52D8F7C6691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70.31</c:v>
                </c:pt>
                <c:pt idx="1">
                  <c:v>71.260000000000005</c:v>
                </c:pt>
                <c:pt idx="2">
                  <c:v>69.760000000000005</c:v>
                </c:pt>
                <c:pt idx="3">
                  <c:v>67.849999999999994</c:v>
                </c:pt>
                <c:pt idx="4">
                  <c:v>66.69</c:v>
                </c:pt>
              </c:numCache>
            </c:numRef>
          </c:val>
          <c:extLst>
            <c:ext xmlns:c16="http://schemas.microsoft.com/office/drawing/2014/chart" uri="{C3380CC4-5D6E-409C-BE32-E72D297353CC}">
              <c16:uniqueId val="{00000000-144B-4848-9D47-0DABF42BEE4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4B-4848-9D47-0DABF42BEE4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6A-4F01-8957-D9E45116E51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6A-4F01-8957-D9E45116E51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86-493C-8124-9AA74E9AAFD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86-493C-8124-9AA74E9AAFD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42-4371-A822-D6F26BEA91C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42-4371-A822-D6F26BEA91C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1D-4860-BB0A-5331CA9687E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1D-4860-BB0A-5331CA9687E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714.57</c:v>
                </c:pt>
                <c:pt idx="1">
                  <c:v>652.71</c:v>
                </c:pt>
                <c:pt idx="2">
                  <c:v>457.61</c:v>
                </c:pt>
                <c:pt idx="3">
                  <c:v>201.92</c:v>
                </c:pt>
                <c:pt idx="4">
                  <c:v>18.96</c:v>
                </c:pt>
              </c:numCache>
            </c:numRef>
          </c:val>
          <c:extLst>
            <c:ext xmlns:c16="http://schemas.microsoft.com/office/drawing/2014/chart" uri="{C3380CC4-5D6E-409C-BE32-E72D297353CC}">
              <c16:uniqueId val="{00000000-C227-4ADD-A4A8-A7A926D05FC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C227-4ADD-A4A8-A7A926D05FC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22.11</c:v>
                </c:pt>
                <c:pt idx="1">
                  <c:v>27.81</c:v>
                </c:pt>
                <c:pt idx="2">
                  <c:v>45.91</c:v>
                </c:pt>
                <c:pt idx="3">
                  <c:v>43.3</c:v>
                </c:pt>
                <c:pt idx="4">
                  <c:v>43.72</c:v>
                </c:pt>
              </c:numCache>
            </c:numRef>
          </c:val>
          <c:extLst>
            <c:ext xmlns:c16="http://schemas.microsoft.com/office/drawing/2014/chart" uri="{C3380CC4-5D6E-409C-BE32-E72D297353CC}">
              <c16:uniqueId val="{00000000-2EC9-4C5C-A5FC-8953A3A094F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2EC9-4C5C-A5FC-8953A3A094F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619.26</c:v>
                </c:pt>
                <c:pt idx="1">
                  <c:v>491.06</c:v>
                </c:pt>
                <c:pt idx="2">
                  <c:v>300.93</c:v>
                </c:pt>
                <c:pt idx="3">
                  <c:v>323.11</c:v>
                </c:pt>
                <c:pt idx="4">
                  <c:v>318.55</c:v>
                </c:pt>
              </c:numCache>
            </c:numRef>
          </c:val>
          <c:extLst>
            <c:ext xmlns:c16="http://schemas.microsoft.com/office/drawing/2014/chart" uri="{C3380CC4-5D6E-409C-BE32-E72D297353CC}">
              <c16:uniqueId val="{00000000-26B0-4F0F-A14A-F92AC939A81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26B0-4F0F-A14A-F92AC939A81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4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鰺ケ沢町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9235</v>
      </c>
      <c r="AM8" s="42"/>
      <c r="AN8" s="42"/>
      <c r="AO8" s="42"/>
      <c r="AP8" s="42"/>
      <c r="AQ8" s="42"/>
      <c r="AR8" s="42"/>
      <c r="AS8" s="42"/>
      <c r="AT8" s="35">
        <f>データ!T6</f>
        <v>343.08</v>
      </c>
      <c r="AU8" s="35"/>
      <c r="AV8" s="35"/>
      <c r="AW8" s="35"/>
      <c r="AX8" s="35"/>
      <c r="AY8" s="35"/>
      <c r="AZ8" s="35"/>
      <c r="BA8" s="35"/>
      <c r="BB8" s="35">
        <f>データ!U6</f>
        <v>26.92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16.12</v>
      </c>
      <c r="Q10" s="35"/>
      <c r="R10" s="35"/>
      <c r="S10" s="35"/>
      <c r="T10" s="35"/>
      <c r="U10" s="35"/>
      <c r="V10" s="35"/>
      <c r="W10" s="35">
        <f>データ!Q6</f>
        <v>81.569999999999993</v>
      </c>
      <c r="X10" s="35"/>
      <c r="Y10" s="35"/>
      <c r="Z10" s="35"/>
      <c r="AA10" s="35"/>
      <c r="AB10" s="35"/>
      <c r="AC10" s="35"/>
      <c r="AD10" s="42">
        <f>データ!R6</f>
        <v>2297</v>
      </c>
      <c r="AE10" s="42"/>
      <c r="AF10" s="42"/>
      <c r="AG10" s="42"/>
      <c r="AH10" s="42"/>
      <c r="AI10" s="42"/>
      <c r="AJ10" s="42"/>
      <c r="AK10" s="2"/>
      <c r="AL10" s="42">
        <f>データ!V6</f>
        <v>1476</v>
      </c>
      <c r="AM10" s="42"/>
      <c r="AN10" s="42"/>
      <c r="AO10" s="42"/>
      <c r="AP10" s="42"/>
      <c r="AQ10" s="42"/>
      <c r="AR10" s="42"/>
      <c r="AS10" s="42"/>
      <c r="AT10" s="35">
        <f>データ!W6</f>
        <v>1.43</v>
      </c>
      <c r="AU10" s="35"/>
      <c r="AV10" s="35"/>
      <c r="AW10" s="35"/>
      <c r="AX10" s="35"/>
      <c r="AY10" s="35"/>
      <c r="AZ10" s="35"/>
      <c r="BA10" s="35"/>
      <c r="BB10" s="35">
        <f>データ!X6</f>
        <v>1032.17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JEGML/7OzDOU/rMMn2FPAh9mwZnzJZP4cURxwkei+MqdaJ7RB1OW5obXJWy8p+UZYBNDI6KvGxRQ7DbR4nGd8w==" saltValue="Vg1slUXKapI0TKFr6F95N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23213</v>
      </c>
      <c r="D6" s="19">
        <f t="shared" si="3"/>
        <v>47</v>
      </c>
      <c r="E6" s="19">
        <f t="shared" si="3"/>
        <v>17</v>
      </c>
      <c r="F6" s="19">
        <f t="shared" si="3"/>
        <v>5</v>
      </c>
      <c r="G6" s="19">
        <f t="shared" si="3"/>
        <v>0</v>
      </c>
      <c r="H6" s="19" t="str">
        <f t="shared" si="3"/>
        <v>青森県　鰺ケ沢町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16.12</v>
      </c>
      <c r="Q6" s="20">
        <f t="shared" si="3"/>
        <v>81.569999999999993</v>
      </c>
      <c r="R6" s="20">
        <f t="shared" si="3"/>
        <v>2297</v>
      </c>
      <c r="S6" s="20">
        <f t="shared" si="3"/>
        <v>9235</v>
      </c>
      <c r="T6" s="20">
        <f t="shared" si="3"/>
        <v>343.08</v>
      </c>
      <c r="U6" s="20">
        <f t="shared" si="3"/>
        <v>26.92</v>
      </c>
      <c r="V6" s="20">
        <f t="shared" si="3"/>
        <v>1476</v>
      </c>
      <c r="W6" s="20">
        <f t="shared" si="3"/>
        <v>1.43</v>
      </c>
      <c r="X6" s="20">
        <f t="shared" si="3"/>
        <v>1032.17</v>
      </c>
      <c r="Y6" s="21">
        <f>IF(Y7="",NA(),Y7)</f>
        <v>70.31</v>
      </c>
      <c r="Z6" s="21">
        <f t="shared" ref="Z6:AH6" si="4">IF(Z7="",NA(),Z7)</f>
        <v>71.260000000000005</v>
      </c>
      <c r="AA6" s="21">
        <f t="shared" si="4"/>
        <v>69.760000000000005</v>
      </c>
      <c r="AB6" s="21">
        <f t="shared" si="4"/>
        <v>67.849999999999994</v>
      </c>
      <c r="AC6" s="21">
        <f t="shared" si="4"/>
        <v>66.69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714.57</v>
      </c>
      <c r="BG6" s="21">
        <f t="shared" ref="BG6:BO6" si="7">IF(BG7="",NA(),BG7)</f>
        <v>652.71</v>
      </c>
      <c r="BH6" s="21">
        <f t="shared" si="7"/>
        <v>457.61</v>
      </c>
      <c r="BI6" s="21">
        <f t="shared" si="7"/>
        <v>201.92</v>
      </c>
      <c r="BJ6" s="21">
        <f t="shared" si="7"/>
        <v>18.96</v>
      </c>
      <c r="BK6" s="21">
        <f t="shared" si="7"/>
        <v>855.8</v>
      </c>
      <c r="BL6" s="21">
        <f t="shared" si="7"/>
        <v>789.46</v>
      </c>
      <c r="BM6" s="21">
        <f t="shared" si="7"/>
        <v>826.83</v>
      </c>
      <c r="BN6" s="21">
        <f t="shared" si="7"/>
        <v>867.83</v>
      </c>
      <c r="BO6" s="21">
        <f t="shared" si="7"/>
        <v>791.76</v>
      </c>
      <c r="BP6" s="20" t="str">
        <f>IF(BP7="","",IF(BP7="-","【-】","【"&amp;SUBSTITUTE(TEXT(BP7,"#,##0.00"),"-","△")&amp;"】"))</f>
        <v>【786.37】</v>
      </c>
      <c r="BQ6" s="21">
        <f>IF(BQ7="",NA(),BQ7)</f>
        <v>22.11</v>
      </c>
      <c r="BR6" s="21">
        <f t="shared" ref="BR6:BZ6" si="8">IF(BR7="",NA(),BR7)</f>
        <v>27.81</v>
      </c>
      <c r="BS6" s="21">
        <f t="shared" si="8"/>
        <v>45.91</v>
      </c>
      <c r="BT6" s="21">
        <f t="shared" si="8"/>
        <v>43.3</v>
      </c>
      <c r="BU6" s="21">
        <f t="shared" si="8"/>
        <v>43.72</v>
      </c>
      <c r="BV6" s="21">
        <f t="shared" si="8"/>
        <v>59.8</v>
      </c>
      <c r="BW6" s="21">
        <f t="shared" si="8"/>
        <v>57.77</v>
      </c>
      <c r="BX6" s="21">
        <f t="shared" si="8"/>
        <v>57.31</v>
      </c>
      <c r="BY6" s="21">
        <f t="shared" si="8"/>
        <v>57.08</v>
      </c>
      <c r="BZ6" s="21">
        <f t="shared" si="8"/>
        <v>56.26</v>
      </c>
      <c r="CA6" s="20" t="str">
        <f>IF(CA7="","",IF(CA7="-","【-】","【"&amp;SUBSTITUTE(TEXT(CA7,"#,##0.00"),"-","△")&amp;"】"))</f>
        <v>【60.65】</v>
      </c>
      <c r="CB6" s="21">
        <f>IF(CB7="",NA(),CB7)</f>
        <v>619.26</v>
      </c>
      <c r="CC6" s="21">
        <f t="shared" ref="CC6:CK6" si="9">IF(CC7="",NA(),CC7)</f>
        <v>491.06</v>
      </c>
      <c r="CD6" s="21">
        <f t="shared" si="9"/>
        <v>300.93</v>
      </c>
      <c r="CE6" s="21">
        <f t="shared" si="9"/>
        <v>323.11</v>
      </c>
      <c r="CF6" s="21">
        <f t="shared" si="9"/>
        <v>318.55</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26.23</v>
      </c>
      <c r="CN6" s="21">
        <f t="shared" ref="CN6:CV6" si="10">IF(CN7="",NA(),CN7)</f>
        <v>25.81</v>
      </c>
      <c r="CO6" s="21">
        <f t="shared" si="10"/>
        <v>24.66</v>
      </c>
      <c r="CP6" s="21">
        <f t="shared" si="10"/>
        <v>26.02</v>
      </c>
      <c r="CQ6" s="21">
        <f t="shared" si="10"/>
        <v>25.39</v>
      </c>
      <c r="CR6" s="21">
        <f t="shared" si="10"/>
        <v>51.75</v>
      </c>
      <c r="CS6" s="21">
        <f t="shared" si="10"/>
        <v>50.68</v>
      </c>
      <c r="CT6" s="21">
        <f t="shared" si="10"/>
        <v>50.14</v>
      </c>
      <c r="CU6" s="21">
        <f t="shared" si="10"/>
        <v>54.83</v>
      </c>
      <c r="CV6" s="21">
        <f t="shared" si="10"/>
        <v>66.53</v>
      </c>
      <c r="CW6" s="20" t="str">
        <f>IF(CW7="","",IF(CW7="-","【-】","【"&amp;SUBSTITUTE(TEXT(CW7,"#,##0.00"),"-","△")&amp;"】"))</f>
        <v>【61.14】</v>
      </c>
      <c r="CX6" s="21">
        <f>IF(CX7="",NA(),CX7)</f>
        <v>62.91</v>
      </c>
      <c r="CY6" s="21">
        <f t="shared" ref="CY6:DG6" si="11">IF(CY7="",NA(),CY7)</f>
        <v>65.2</v>
      </c>
      <c r="CZ6" s="21">
        <f t="shared" si="11"/>
        <v>67.180000000000007</v>
      </c>
      <c r="DA6" s="21">
        <f t="shared" si="11"/>
        <v>69.33</v>
      </c>
      <c r="DB6" s="21">
        <f t="shared" si="11"/>
        <v>65.92</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23213</v>
      </c>
      <c r="D7" s="23">
        <v>47</v>
      </c>
      <c r="E7" s="23">
        <v>17</v>
      </c>
      <c r="F7" s="23">
        <v>5</v>
      </c>
      <c r="G7" s="23">
        <v>0</v>
      </c>
      <c r="H7" s="23" t="s">
        <v>98</v>
      </c>
      <c r="I7" s="23" t="s">
        <v>99</v>
      </c>
      <c r="J7" s="23" t="s">
        <v>100</v>
      </c>
      <c r="K7" s="23" t="s">
        <v>101</v>
      </c>
      <c r="L7" s="23" t="s">
        <v>102</v>
      </c>
      <c r="M7" s="23" t="s">
        <v>103</v>
      </c>
      <c r="N7" s="24" t="s">
        <v>104</v>
      </c>
      <c r="O7" s="24" t="s">
        <v>105</v>
      </c>
      <c r="P7" s="24">
        <v>16.12</v>
      </c>
      <c r="Q7" s="24">
        <v>81.569999999999993</v>
      </c>
      <c r="R7" s="24">
        <v>2297</v>
      </c>
      <c r="S7" s="24">
        <v>9235</v>
      </c>
      <c r="T7" s="24">
        <v>343.08</v>
      </c>
      <c r="U7" s="24">
        <v>26.92</v>
      </c>
      <c r="V7" s="24">
        <v>1476</v>
      </c>
      <c r="W7" s="24">
        <v>1.43</v>
      </c>
      <c r="X7" s="24">
        <v>1032.17</v>
      </c>
      <c r="Y7" s="24">
        <v>70.31</v>
      </c>
      <c r="Z7" s="24">
        <v>71.260000000000005</v>
      </c>
      <c r="AA7" s="24">
        <v>69.760000000000005</v>
      </c>
      <c r="AB7" s="24">
        <v>67.849999999999994</v>
      </c>
      <c r="AC7" s="24">
        <v>66.69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714.57</v>
      </c>
      <c r="BG7" s="24">
        <v>652.71</v>
      </c>
      <c r="BH7" s="24">
        <v>457.61</v>
      </c>
      <c r="BI7" s="24">
        <v>201.92</v>
      </c>
      <c r="BJ7" s="24">
        <v>18.96</v>
      </c>
      <c r="BK7" s="24">
        <v>855.8</v>
      </c>
      <c r="BL7" s="24">
        <v>789.46</v>
      </c>
      <c r="BM7" s="24">
        <v>826.83</v>
      </c>
      <c r="BN7" s="24">
        <v>867.83</v>
      </c>
      <c r="BO7" s="24">
        <v>791.76</v>
      </c>
      <c r="BP7" s="24">
        <v>786.37</v>
      </c>
      <c r="BQ7" s="24">
        <v>22.11</v>
      </c>
      <c r="BR7" s="24">
        <v>27.81</v>
      </c>
      <c r="BS7" s="24">
        <v>45.91</v>
      </c>
      <c r="BT7" s="24">
        <v>43.3</v>
      </c>
      <c r="BU7" s="24">
        <v>43.72</v>
      </c>
      <c r="BV7" s="24">
        <v>59.8</v>
      </c>
      <c r="BW7" s="24">
        <v>57.77</v>
      </c>
      <c r="BX7" s="24">
        <v>57.31</v>
      </c>
      <c r="BY7" s="24">
        <v>57.08</v>
      </c>
      <c r="BZ7" s="24">
        <v>56.26</v>
      </c>
      <c r="CA7" s="24">
        <v>60.65</v>
      </c>
      <c r="CB7" s="24">
        <v>619.26</v>
      </c>
      <c r="CC7" s="24">
        <v>491.06</v>
      </c>
      <c r="CD7" s="24">
        <v>300.93</v>
      </c>
      <c r="CE7" s="24">
        <v>323.11</v>
      </c>
      <c r="CF7" s="24">
        <v>318.55</v>
      </c>
      <c r="CG7" s="24">
        <v>263.76</v>
      </c>
      <c r="CH7" s="24">
        <v>274.35000000000002</v>
      </c>
      <c r="CI7" s="24">
        <v>273.52</v>
      </c>
      <c r="CJ7" s="24">
        <v>274.99</v>
      </c>
      <c r="CK7" s="24">
        <v>282.08999999999997</v>
      </c>
      <c r="CL7" s="24">
        <v>256.97000000000003</v>
      </c>
      <c r="CM7" s="24">
        <v>26.23</v>
      </c>
      <c r="CN7" s="24">
        <v>25.81</v>
      </c>
      <c r="CO7" s="24">
        <v>24.66</v>
      </c>
      <c r="CP7" s="24">
        <v>26.02</v>
      </c>
      <c r="CQ7" s="24">
        <v>25.39</v>
      </c>
      <c r="CR7" s="24">
        <v>51.75</v>
      </c>
      <c r="CS7" s="24">
        <v>50.68</v>
      </c>
      <c r="CT7" s="24">
        <v>50.14</v>
      </c>
      <c r="CU7" s="24">
        <v>54.83</v>
      </c>
      <c r="CV7" s="24">
        <v>66.53</v>
      </c>
      <c r="CW7" s="24">
        <v>61.14</v>
      </c>
      <c r="CX7" s="24">
        <v>62.91</v>
      </c>
      <c r="CY7" s="24">
        <v>65.2</v>
      </c>
      <c r="CZ7" s="24">
        <v>67.180000000000007</v>
      </c>
      <c r="DA7" s="24">
        <v>69.33</v>
      </c>
      <c r="DB7" s="24">
        <v>65.92</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R4PC26</cp:lastModifiedBy>
  <dcterms:created xsi:type="dcterms:W3CDTF">2022-12-01T01:54:03Z</dcterms:created>
  <dcterms:modified xsi:type="dcterms:W3CDTF">2023-01-11T01:27:17Z</dcterms:modified>
  <cp:category/>
</cp:coreProperties>
</file>