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R4PC26\Desktop\R4調査等関係\公営企業に係る経営比較分析表（令和３年度決算）の分析等について（依頼）\【経営比較分析表】2021_023213_47_1718\【経営比較分析表】2021_023213_47_1718\"/>
    </mc:Choice>
  </mc:AlternateContent>
  <xr:revisionPtr revIDLastSave="0" documentId="13_ncr:1_{181DD477-AF26-4526-983F-E827F2BEF668}" xr6:coauthVersionLast="47" xr6:coauthVersionMax="47" xr10:uidLastSave="{00000000-0000-0000-0000-000000000000}"/>
  <workbookProtection workbookAlgorithmName="SHA-512" workbookHashValue="euR6ZwqDalPoWvqQUHu85bmD3dG/LWOubqdvlDtaUwCX8LBVzFgsX9SRZZeVtOFBTRMwyjJIBnt5a0PUj4/5Bg==" workbookSaltValue="u112HscmSrMKgGPVq08Kh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<sst xmlns="http://schemas.openxmlformats.org/spreadsheetml/2006/main" count="236" uniqueCount="119">
  <si>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</si>
  <si>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</si>
  <si>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</si>
  <si>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</si>
  <si>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</si>
  <si>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</si>
  <si>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</si>
  <si>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</si>
  <si>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</si>
  <si>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</si>
  <si>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</si>
  <si>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</si>
  <si>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</si>
  <si>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</si>
  <si>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</si>
  <si>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</si>
  <si>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</si>
  <si>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</si>
  <si>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</si>
  <si>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</si>
  <si>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</si>
  <si>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</si>
  <si>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</si>
  <si>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</si>
  <si>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</si>
  <si>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</si>
  <si>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</si>
  <si>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</si>
  <si>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</si>
  <si>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</si>
  <si>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</si>
  <si>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</si>
  <si>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</si>
  <si>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</si>
  <si>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</si>
  <si>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</si>
  <si>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</si>
  <si>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</si>
  <si>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</si>
  <si>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</si>
  <si>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</si>
  <si>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</si>
  <si>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</si>
  <si>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</si>
  <si>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</si>
  <si>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</si>
  <si>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</si>
  <si>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</si>
  <si>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</si>
  <si>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</si>
  <si>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</si>
  <si>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</si>
  <si>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</si>
  <si>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</si>
  <si>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</si>
  <si>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</si>
  <si>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</si>
  <si>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</si>
  <si>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</si>
  <si>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</si>
  <si>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</si>
  <si>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</si>
  <si>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</si>
  <si>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</si>
  <si>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</si>
  <si>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</si>
  <si>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</si>
  <si>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</si>
  <si>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</si>
  <si>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</si>
  <si>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</si>
  <si>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</si>
  <si>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</si>
  <si>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</si>
  <si>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</si>
  <si>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</si>
  <si>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</si>
  <si>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</si>
  <si>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</si>
  <si>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</si>
  <si>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</si>
  <si>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</si>
  <si>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</si>
  <si>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</si>
  <si>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</si>
  <si>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</si>
  <si>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</si>
  <si>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</si>
  <si>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</si>
  <si>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</si>
  <si>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</si>
  <si>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</si>
  <si>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</si>
  <si>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</si>
  <si>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</si>
  <si>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</si>
  <si>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</si>
  <si>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</si>
  <si>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</si>
  <si>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</si>
  <si>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</si>
  <si>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</si>
  <si>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</si>
  <si>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</si>
  <si>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</si>
  <si>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</si>
  <si>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</si>
  <si>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</si>
  <si>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</si>
  <si>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</si>
  <si>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</si>
  <si>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</si>
  <si>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</si>
  <si>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</si>
  <si>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</si>
  <si>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</si>
  <si>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収益的収支比率、経費回収率が100％を下回っており、特別会計の財源不足分として資本費平準化債及び一般会計繰入金を財源としている状況である。
　事業の初期投資額が高額であったため、企業債の元利償還額が高額となっていることに加え、現在も面整備の工事を実施しており、人口減少や高齢化が進む中で水洗化率が思うように伸びていないこと、それに伴い料金収入、有収水量が伸びないことが原因で、各指標にその効率の悪さが現れている。
　企業債残高対事業規模比率は一般会計負担額が増加したことに伴い減少傾向にあり、有収水量の漸増により経費回収率が増加し、それにより汚水処理原価が減少してはいるものの、類似団体と比較しても依然として効率が悪い経営となっている。
　今後、下水道の目的、役割、必要性等について、印刷物の配布等による啓蒙活動を実施しながら、施設・設備の計画的な調査点検による費用の抑制を進めていく必要がある。</t>
    <phoneticPr fontId="4"/>
  </si>
  <si>
    <t>　管渠施設については、敷設経過年数が古い箇所で26年と法定耐用年数に達したものはない。　
　処理施設の機械電気設備において耐用年数を超えているものがあり、現在は故障時において修繕、交換等を実施している。供用開始から19年経過しているため計画的な更新作業に着手しなければならない。</t>
    <phoneticPr fontId="4"/>
  </si>
  <si>
    <t>　一般会計繰入金及び資本費平準化債に頼った経営であることから、印刷物の配布など積極的な加入促進PR活動による使用料収入の確保、更なる経費節減等に努め、一般会計基準外繰入金の軽減を図るよう取り組む必要がある。
　人口減少等に伴い、今後の経営環境は一段と厳しくなることが予想されるため、使用料の改定（段階的な値上げ）を検討している。
　また、今後の具体的な取組・数値目標を明確にすることで経営戦略の改定や法適化を着実に進め、健全な経営を確保していく。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</si>
</sst>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60-46B9-A3D0-7DFE63197E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D060-46B9-A3D0-7DFE63197E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30.08</c:v>
                </c:pt>
                <c:pt idx="1">
                  <c:v>30.72</c:v>
                </c:pt>
                <c:pt idx="2">
                  <c:v>34.08</c:v>
                </c:pt>
                <c:pt idx="3">
                  <c:v>34.479999999999997</c:v>
                </c:pt>
                <c:pt idx="4">
                  <c:v>33.68</c:v>
                </c:pt>
              </c:numCache>
            </c:numRef>
          </c:val>
          <c:extLst>
            <c:ext xmlns:c16="http://schemas.microsoft.com/office/drawing/2014/chart" uri="{C3380CC4-5D6E-409C-BE32-E72D297353CC}">
              <c16:uniqueId val="{00000000-996D-468E-A80C-C8182B405B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996D-468E-A80C-C8182B405B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40.450000000000003</c:v>
                </c:pt>
                <c:pt idx="1">
                  <c:v>40.78</c:v>
                </c:pt>
                <c:pt idx="2">
                  <c:v>41.01</c:v>
                </c:pt>
                <c:pt idx="3">
                  <c:v>40.26</c:v>
                </c:pt>
                <c:pt idx="4">
                  <c:v>44.51</c:v>
                </c:pt>
              </c:numCache>
            </c:numRef>
          </c:val>
          <c:extLst>
            <c:ext xmlns:c16="http://schemas.microsoft.com/office/drawing/2014/chart" uri="{C3380CC4-5D6E-409C-BE32-E72D297353CC}">
              <c16:uniqueId val="{00000000-55E8-41CA-B949-535CB7D53B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55E8-41CA-B949-535CB7D53B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71.819999999999993</c:v>
                </c:pt>
                <c:pt idx="1">
                  <c:v>73.75</c:v>
                </c:pt>
                <c:pt idx="2">
                  <c:v>73.11</c:v>
                </c:pt>
                <c:pt idx="3">
                  <c:v>73.62</c:v>
                </c:pt>
                <c:pt idx="4">
                  <c:v>70.58</c:v>
                </c:pt>
              </c:numCache>
            </c:numRef>
          </c:val>
          <c:extLst>
            <c:ext xmlns:c16="http://schemas.microsoft.com/office/drawing/2014/chart" uri="{C3380CC4-5D6E-409C-BE32-E72D297353CC}">
              <c16:uniqueId val="{00000000-2752-4A2A-9F8B-716A05F63B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52-4A2A-9F8B-716A05F63B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EE-40FD-883E-FFF6BD1E0A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E-40FD-883E-FFF6BD1E0A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6-479D-B83B-029D10402E7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6-479D-B83B-029D10402E7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B2-43B8-9D8B-4D4FADAD702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B2-43B8-9D8B-4D4FADAD702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A7-4865-ABAA-07B200998E0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A7-4865-ABAA-07B200998E0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1095.8800000000001</c:v>
                </c:pt>
                <c:pt idx="1">
                  <c:v>1000</c:v>
                </c:pt>
                <c:pt idx="2">
                  <c:v>776.45</c:v>
                </c:pt>
                <c:pt idx="3">
                  <c:v>488.02</c:v>
                </c:pt>
                <c:pt idx="4">
                  <c:v>137.12</c:v>
                </c:pt>
              </c:numCache>
            </c:numRef>
          </c:val>
          <c:extLst>
            <c:ext xmlns:c16="http://schemas.microsoft.com/office/drawing/2014/chart" uri="{C3380CC4-5D6E-409C-BE32-E72D297353CC}">
              <c16:uniqueId val="{00000000-F901-4E4B-A0B3-8529053441B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F901-4E4B-A0B3-8529053441B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18.62</c:v>
                </c:pt>
                <c:pt idx="1">
                  <c:v>26.36</c:v>
                </c:pt>
                <c:pt idx="2">
                  <c:v>40.39</c:v>
                </c:pt>
                <c:pt idx="3">
                  <c:v>44.01</c:v>
                </c:pt>
                <c:pt idx="4">
                  <c:v>50.47</c:v>
                </c:pt>
              </c:numCache>
            </c:numRef>
          </c:val>
          <c:extLst>
            <c:ext xmlns:c16="http://schemas.microsoft.com/office/drawing/2014/chart" uri="{C3380CC4-5D6E-409C-BE32-E72D297353CC}">
              <c16:uniqueId val="{00000000-8D59-4D6F-936E-F422687C59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8D59-4D6F-936E-F422687C59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642.07000000000005</c:v>
                </c:pt>
                <c:pt idx="1">
                  <c:v>457.47</c:v>
                </c:pt>
                <c:pt idx="2">
                  <c:v>303.05</c:v>
                </c:pt>
                <c:pt idx="3">
                  <c:v>283.02999999999997</c:v>
                </c:pt>
                <c:pt idx="4">
                  <c:v>251.03</c:v>
                </c:pt>
              </c:numCache>
            </c:numRef>
          </c:val>
          <c:extLst>
            <c:ext xmlns:c16="http://schemas.microsoft.com/office/drawing/2014/chart" uri="{C3380CC4-5D6E-409C-BE32-E72D297353CC}">
              <c16:uniqueId val="{00000000-CF73-4952-AB3C-208C96787F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CF73-4952-AB3C-208C96787F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鰺ケ沢町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9235</v>
      </c>
      <c r="AM8" s="46"/>
      <c r="AN8" s="46"/>
      <c r="AO8" s="46"/>
      <c r="AP8" s="46"/>
      <c r="AQ8" s="46"/>
      <c r="AR8" s="46"/>
      <c r="AS8" s="46"/>
      <c r="AT8" s="45">
        <f>データ!T6</f>
        <v>343.08</v>
      </c>
      <c r="AU8" s="45"/>
      <c r="AV8" s="45"/>
      <c r="AW8" s="45"/>
      <c r="AX8" s="45"/>
      <c r="AY8" s="45"/>
      <c r="AZ8" s="45"/>
      <c r="BA8" s="45"/>
      <c r="BB8" s="45">
        <f>データ!U6</f>
        <v>26.92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32.42</v>
      </c>
      <c r="Q10" s="45"/>
      <c r="R10" s="45"/>
      <c r="S10" s="45"/>
      <c r="T10" s="45"/>
      <c r="U10" s="45"/>
      <c r="V10" s="45"/>
      <c r="W10" s="45">
        <f>データ!Q6</f>
        <v>91.35</v>
      </c>
      <c r="X10" s="45"/>
      <c r="Y10" s="45"/>
      <c r="Z10" s="45"/>
      <c r="AA10" s="45"/>
      <c r="AB10" s="45"/>
      <c r="AC10" s="45"/>
      <c r="AD10" s="46">
        <f>データ!R6</f>
        <v>2297</v>
      </c>
      <c r="AE10" s="46"/>
      <c r="AF10" s="46"/>
      <c r="AG10" s="46"/>
      <c r="AH10" s="46"/>
      <c r="AI10" s="46"/>
      <c r="AJ10" s="46"/>
      <c r="AK10" s="2"/>
      <c r="AL10" s="46">
        <f>データ!V6</f>
        <v>2968</v>
      </c>
      <c r="AM10" s="46"/>
      <c r="AN10" s="46"/>
      <c r="AO10" s="46"/>
      <c r="AP10" s="46"/>
      <c r="AQ10" s="46"/>
      <c r="AR10" s="46"/>
      <c r="AS10" s="46"/>
      <c r="AT10" s="45">
        <f>データ!W6</f>
        <v>1.42</v>
      </c>
      <c r="AU10" s="45"/>
      <c r="AV10" s="45"/>
      <c r="AW10" s="45"/>
      <c r="AX10" s="45"/>
      <c r="AY10" s="45"/>
      <c r="AZ10" s="45"/>
      <c r="BA10" s="45"/>
      <c r="BB10" s="45">
        <f>データ!X6</f>
        <v>2090.14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44</v>
      </c>
      <c r="O86" s="12" t="str">
        <f>データ!EO6</f>
        <v>【0.24】</v>
      </c>
    </row>
  </sheetData>
  <sheetProtection algorithmName="SHA-512" hashValue="+Sec4zhLDF+6qjjGuBx1XvgSE2iQZt5IZTIlhOS82xC4FWBun1M5d2kuDYx7BJeZSwfQweiC0wxRn1hvxY6P+A==" saltValue="v4E0Ru/4tKuBfSRrrWNs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23213</v>
      </c>
      <c r="D6" s="19">
        <f t="shared" si="3"/>
        <v>47</v>
      </c>
      <c r="E6" s="19">
        <f t="shared" si="3"/>
        <v>17</v>
      </c>
      <c r="F6" s="19">
        <f t="shared" si="3"/>
        <v>1</v>
      </c>
      <c r="G6" s="19">
        <f t="shared" si="3"/>
        <v>0</v>
      </c>
      <c r="H6" s="19" t="str">
        <f t="shared" si="3"/>
        <v>青森県　鰺ケ沢町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32.42</v>
      </c>
      <c r="Q6" s="20">
        <f t="shared" si="3"/>
        <v>91.35</v>
      </c>
      <c r="R6" s="20">
        <f t="shared" si="3"/>
        <v>2297</v>
      </c>
      <c r="S6" s="20">
        <f t="shared" si="3"/>
        <v>9235</v>
      </c>
      <c r="T6" s="20">
        <f t="shared" si="3"/>
        <v>343.08</v>
      </c>
      <c r="U6" s="20">
        <f t="shared" si="3"/>
        <v>26.92</v>
      </c>
      <c r="V6" s="20">
        <f t="shared" si="3"/>
        <v>2968</v>
      </c>
      <c r="W6" s="20">
        <f t="shared" si="3"/>
        <v>1.42</v>
      </c>
      <c r="X6" s="20">
        <f t="shared" si="3"/>
        <v>2090.14</v>
      </c>
      <c r="Y6" s="21">
        <f>IF(Y7="",NA(),Y7)</f>
        <v>71.819999999999993</v>
      </c>
      <c r="Z6" s="21">
        <f t="shared" ref="Z6:AH6" si="4">IF(Z7="",NA(),Z7)</f>
        <v>73.75</v>
      </c>
      <c r="AA6" s="21">
        <f t="shared" si="4"/>
        <v>73.11</v>
      </c>
      <c r="AB6" s="21">
        <f t="shared" si="4"/>
        <v>73.62</v>
      </c>
      <c r="AC6" s="21">
        <f t="shared" si="4"/>
        <v>70.58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1095.8800000000001</v>
      </c>
      <c r="BG6" s="21">
        <f t="shared" ref="BG6:BO6" si="7">IF(BG7="",NA(),BG7)</f>
        <v>1000</v>
      </c>
      <c r="BH6" s="21">
        <f t="shared" si="7"/>
        <v>776.45</v>
      </c>
      <c r="BI6" s="21">
        <f t="shared" si="7"/>
        <v>488.02</v>
      </c>
      <c r="BJ6" s="21">
        <f t="shared" si="7"/>
        <v>137.12</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18.62</v>
      </c>
      <c r="BR6" s="21">
        <f t="shared" ref="BR6:BZ6" si="8">IF(BR7="",NA(),BR7)</f>
        <v>26.36</v>
      </c>
      <c r="BS6" s="21">
        <f t="shared" si="8"/>
        <v>40.39</v>
      </c>
      <c r="BT6" s="21">
        <f t="shared" si="8"/>
        <v>44.01</v>
      </c>
      <c r="BU6" s="21">
        <f t="shared" si="8"/>
        <v>50.47</v>
      </c>
      <c r="BV6" s="21">
        <f t="shared" si="8"/>
        <v>80.58</v>
      </c>
      <c r="BW6" s="21">
        <f t="shared" si="8"/>
        <v>78.92</v>
      </c>
      <c r="BX6" s="21">
        <f t="shared" si="8"/>
        <v>74.17</v>
      </c>
      <c r="BY6" s="21">
        <f t="shared" si="8"/>
        <v>79.77</v>
      </c>
      <c r="BZ6" s="21">
        <f t="shared" si="8"/>
        <v>79.63</v>
      </c>
      <c r="CA6" s="20" t="str">
        <f>IF(CA7="","",IF(CA7="-","【-】","【"&amp;SUBSTITUTE(TEXT(CA7,"#,##0.00"),"-","△")&amp;"】"))</f>
        <v>【99.73】</v>
      </c>
      <c r="CB6" s="21">
        <f>IF(CB7="",NA(),CB7)</f>
        <v>642.07000000000005</v>
      </c>
      <c r="CC6" s="21">
        <f t="shared" ref="CC6:CK6" si="9">IF(CC7="",NA(),CC7)</f>
        <v>457.47</v>
      </c>
      <c r="CD6" s="21">
        <f t="shared" si="9"/>
        <v>303.05</v>
      </c>
      <c r="CE6" s="21">
        <f t="shared" si="9"/>
        <v>283.02999999999997</v>
      </c>
      <c r="CF6" s="21">
        <f t="shared" si="9"/>
        <v>251.03</v>
      </c>
      <c r="CG6" s="21">
        <f t="shared" si="9"/>
        <v>216.21</v>
      </c>
      <c r="CH6" s="21">
        <f t="shared" si="9"/>
        <v>220.31</v>
      </c>
      <c r="CI6" s="21">
        <f t="shared" si="9"/>
        <v>230.95</v>
      </c>
      <c r="CJ6" s="21">
        <f t="shared" si="9"/>
        <v>214.56</v>
      </c>
      <c r="CK6" s="21">
        <f t="shared" si="9"/>
        <v>213.66</v>
      </c>
      <c r="CL6" s="20" t="str">
        <f>IF(CL7="","",IF(CL7="-","【-】","【"&amp;SUBSTITUTE(TEXT(CL7,"#,##0.00"),"-","△")&amp;"】"))</f>
        <v>【134.98】</v>
      </c>
      <c r="CM6" s="21">
        <f>IF(CM7="",NA(),CM7)</f>
        <v>30.08</v>
      </c>
      <c r="CN6" s="21">
        <f t="shared" ref="CN6:CV6" si="10">IF(CN7="",NA(),CN7)</f>
        <v>30.72</v>
      </c>
      <c r="CO6" s="21">
        <f t="shared" si="10"/>
        <v>34.08</v>
      </c>
      <c r="CP6" s="21">
        <f t="shared" si="10"/>
        <v>34.479999999999997</v>
      </c>
      <c r="CQ6" s="21">
        <f t="shared" si="10"/>
        <v>33.68</v>
      </c>
      <c r="CR6" s="21">
        <f t="shared" si="10"/>
        <v>50.24</v>
      </c>
      <c r="CS6" s="21">
        <f t="shared" si="10"/>
        <v>49.68</v>
      </c>
      <c r="CT6" s="21">
        <f t="shared" si="10"/>
        <v>49.27</v>
      </c>
      <c r="CU6" s="21">
        <f t="shared" si="10"/>
        <v>49.47</v>
      </c>
      <c r="CV6" s="21">
        <f t="shared" si="10"/>
        <v>48.19</v>
      </c>
      <c r="CW6" s="20" t="str">
        <f>IF(CW7="","",IF(CW7="-","【-】","【"&amp;SUBSTITUTE(TEXT(CW7,"#,##0.00"),"-","△")&amp;"】"))</f>
        <v>【59.99】</v>
      </c>
      <c r="CX6" s="21">
        <f>IF(CX7="",NA(),CX7)</f>
        <v>40.450000000000003</v>
      </c>
      <c r="CY6" s="21">
        <f t="shared" ref="CY6:DG6" si="11">IF(CY7="",NA(),CY7)</f>
        <v>40.78</v>
      </c>
      <c r="CZ6" s="21">
        <f t="shared" si="11"/>
        <v>41.01</v>
      </c>
      <c r="DA6" s="21">
        <f t="shared" si="11"/>
        <v>40.26</v>
      </c>
      <c r="DB6" s="21">
        <f t="shared" si="11"/>
        <v>44.51</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23213</v>
      </c>
      <c r="D7" s="23">
        <v>47</v>
      </c>
      <c r="E7" s="23">
        <v>17</v>
      </c>
      <c r="F7" s="23">
        <v>1</v>
      </c>
      <c r="G7" s="23">
        <v>0</v>
      </c>
      <c r="H7" s="23" t="s">
        <v>98</v>
      </c>
      <c r="I7" s="23" t="s">
        <v>99</v>
      </c>
      <c r="J7" s="23" t="s">
        <v>100</v>
      </c>
      <c r="K7" s="23" t="s">
        <v>101</v>
      </c>
      <c r="L7" s="23" t="s">
        <v>102</v>
      </c>
      <c r="M7" s="23" t="s">
        <v>103</v>
      </c>
      <c r="N7" s="24" t="s">
        <v>104</v>
      </c>
      <c r="O7" s="24" t="s">
        <v>105</v>
      </c>
      <c r="P7" s="24">
        <v>32.42</v>
      </c>
      <c r="Q7" s="24">
        <v>91.35</v>
      </c>
      <c r="R7" s="24">
        <v>2297</v>
      </c>
      <c r="S7" s="24">
        <v>9235</v>
      </c>
      <c r="T7" s="24">
        <v>343.08</v>
      </c>
      <c r="U7" s="24">
        <v>26.92</v>
      </c>
      <c r="V7" s="24">
        <v>2968</v>
      </c>
      <c r="W7" s="24">
        <v>1.42</v>
      </c>
      <c r="X7" s="24">
        <v>2090.14</v>
      </c>
      <c r="Y7" s="24">
        <v>71.819999999999993</v>
      </c>
      <c r="Z7" s="24">
        <v>73.75</v>
      </c>
      <c r="AA7" s="24">
        <v>73.11</v>
      </c>
      <c r="AB7" s="24">
        <v>73.62</v>
      </c>
      <c r="AC7" s="24">
        <v>70.58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1095.8800000000001</v>
      </c>
      <c r="BG7" s="24">
        <v>1000</v>
      </c>
      <c r="BH7" s="24">
        <v>776.45</v>
      </c>
      <c r="BI7" s="24">
        <v>488.02</v>
      </c>
      <c r="BJ7" s="24">
        <v>137.12</v>
      </c>
      <c r="BK7" s="24">
        <v>1124.26</v>
      </c>
      <c r="BL7" s="24">
        <v>1048.23</v>
      </c>
      <c r="BM7" s="24">
        <v>1130.42</v>
      </c>
      <c r="BN7" s="24">
        <v>1245.0999999999999</v>
      </c>
      <c r="BO7" s="24">
        <v>1108.8</v>
      </c>
      <c r="BP7" s="24">
        <v>669.11</v>
      </c>
      <c r="BQ7" s="24">
        <v>18.62</v>
      </c>
      <c r="BR7" s="24">
        <v>26.36</v>
      </c>
      <c r="BS7" s="24">
        <v>40.39</v>
      </c>
      <c r="BT7" s="24">
        <v>44.01</v>
      </c>
      <c r="BU7" s="24">
        <v>50.47</v>
      </c>
      <c r="BV7" s="24">
        <v>80.58</v>
      </c>
      <c r="BW7" s="24">
        <v>78.92</v>
      </c>
      <c r="BX7" s="24">
        <v>74.17</v>
      </c>
      <c r="BY7" s="24">
        <v>79.77</v>
      </c>
      <c r="BZ7" s="24">
        <v>79.63</v>
      </c>
      <c r="CA7" s="24">
        <v>99.73</v>
      </c>
      <c r="CB7" s="24">
        <v>642.07000000000005</v>
      </c>
      <c r="CC7" s="24">
        <v>457.47</v>
      </c>
      <c r="CD7" s="24">
        <v>303.05</v>
      </c>
      <c r="CE7" s="24">
        <v>283.02999999999997</v>
      </c>
      <c r="CF7" s="24">
        <v>251.03</v>
      </c>
      <c r="CG7" s="24">
        <v>216.21</v>
      </c>
      <c r="CH7" s="24">
        <v>220.31</v>
      </c>
      <c r="CI7" s="24">
        <v>230.95</v>
      </c>
      <c r="CJ7" s="24">
        <v>214.56</v>
      </c>
      <c r="CK7" s="24">
        <v>213.66</v>
      </c>
      <c r="CL7" s="24">
        <v>134.97999999999999</v>
      </c>
      <c r="CM7" s="24">
        <v>30.08</v>
      </c>
      <c r="CN7" s="24">
        <v>30.72</v>
      </c>
      <c r="CO7" s="24">
        <v>34.08</v>
      </c>
      <c r="CP7" s="24">
        <v>34.479999999999997</v>
      </c>
      <c r="CQ7" s="24">
        <v>33.68</v>
      </c>
      <c r="CR7" s="24">
        <v>50.24</v>
      </c>
      <c r="CS7" s="24">
        <v>49.68</v>
      </c>
      <c r="CT7" s="24">
        <v>49.27</v>
      </c>
      <c r="CU7" s="24">
        <v>49.47</v>
      </c>
      <c r="CV7" s="24">
        <v>48.19</v>
      </c>
      <c r="CW7" s="24">
        <v>59.99</v>
      </c>
      <c r="CX7" s="24">
        <v>40.450000000000003</v>
      </c>
      <c r="CY7" s="24">
        <v>40.78</v>
      </c>
      <c r="CZ7" s="24">
        <v>41.01</v>
      </c>
      <c r="DA7" s="24">
        <v>40.26</v>
      </c>
      <c r="DB7" s="24">
        <v>44.51</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R4PC26</cp:lastModifiedBy>
  <cp:lastPrinted>2023-01-17T23:33:51Z</cp:lastPrinted>
  <dcterms:created xsi:type="dcterms:W3CDTF">2023-01-12T23:51:58Z</dcterms:created>
  <dcterms:modified xsi:type="dcterms:W3CDTF">2023-01-17T23:33:59Z</dcterms:modified>
  <cp:category/>
</cp:coreProperties>
</file>