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qkFVVfl+fqzNCNFNRqqqizBm5iEt4JStTL6iCNyY1kynR2MB/PXPv/6RwRcHKAzdA7BNVl1Y/qHTKNO3l3EzZw==" workbookSaltValue="iAs8kTnS78amWLpAcED1KA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<sst xmlns="http://schemas.openxmlformats.org/spreadsheetml/2006/main" xmlns:r="http://schemas.openxmlformats.org/officeDocument/2006/relationships" count="116" uniqueCount="116">
  <si>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</si>
  <si>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</si>
  <si>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</si>
  <si>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</si>
  <si>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</si>
  <si>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</si>
  <si>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</si>
  <si>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</si>
  <si>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</si>
  <si>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</si>
  <si>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</si>
  <si>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</si>
  <si>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</si>
  <si>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</si>
  <si>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</si>
  <si>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</si>
  <si>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</si>
  <si>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</si>
  <si>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</si>
  <si>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</si>
  <si>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</si>
  <si>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</si>
  <si>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</si>
  <si>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</si>
  <si>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</si>
  <si>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</si>
  <si>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</si>
  <si>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</si>
  <si>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</si>
  <si>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</si>
  <si>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</si>
  <si>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</si>
  <si>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</si>
  <si>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</si>
  <si>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</si>
  <si>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</si>
  <si>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</si>
  <si>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</si>
  <si>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</si>
  <si>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</si>
  <si>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</si>
  <si>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</si>
  <si>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</si>
  <si>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</si>
  <si>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</si>
  <si>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</si>
  <si>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</si>
  <si>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</si>
  <si>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</si>
  <si>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</si>
  <si>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</si>
  <si>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</si>
  <si>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</si>
  <si>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</si>
  <si>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</si>
  <si>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</si>
  <si>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</si>
  <si>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</si>
  <si>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</si>
  <si>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</si>
  <si>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</si>
  <si>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</si>
  <si>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</si>
  <si>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</si>
  <si>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</si>
  <si>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</si>
  <si>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</si>
  <si>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</si>
  <si>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</si>
  <si>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</si>
  <si>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</si>
  <si>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</si>
  <si>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</si>
  <si>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</si>
  <si>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</si>
  <si>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</si>
  <si>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</si>
  <si>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</si>
  <si>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</si>
  <si>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</si>
  <si>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</si>
  <si>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</si>
  <si>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</si>
  <si>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</si>
  <si>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</si>
  <si>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</si>
  <si>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</si>
  <si>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</si>
  <si>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</si>
  <si>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</si>
  <si>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</si>
  <si>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</si>
  <si>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</si>
  <si>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</si>
  <si>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</si>
  <si>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</si>
  <si>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青森県　平内町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</si>
  <si>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</si>
  <si>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</si>
  <si>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</si>
  <si>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</si>
  <si>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</si>
  <si>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</si>
  <si>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</si>
  <si>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</si>
  <si>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</si>
  <si>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</si>
  <si>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</si>
  <si>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</si>
  <si>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</si>
  <si>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</si>
  <si>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</si>
  <si>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</si>
  <si>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料金改定で住民の負担が増えることのないよう、経費削減を行い、経営改善に努めていく。
　農業集落排水事業は維持管理と更新が主な業務となるため、今後も修繕費が増加することが見込まれる。
　今後は施設の統廃合や長寿命化の事業を行う予定である。</t>
    <rPh sb="1" eb="3">
      <t>リョウキン</t>
    </rPh>
    <rPh sb="3" eb="5">
      <t>カイテイ</t>
    </rPh>
    <rPh sb="6" eb="8">
      <t>ジュウミン</t>
    </rPh>
    <rPh sb="9" eb="11">
      <t>フタン</t>
    </rPh>
    <rPh sb="12" eb="13">
      <t>フ</t>
    </rPh>
    <rPh sb="23" eb="25">
      <t>ケイヒ</t>
    </rPh>
    <rPh sb="25" eb="27">
      <t>サクゲン</t>
    </rPh>
    <rPh sb="28" eb="29">
      <t>オコナ</t>
    </rPh>
    <rPh sb="31" eb="33">
      <t>ケイエイ</t>
    </rPh>
    <rPh sb="33" eb="35">
      <t>カイゼン</t>
    </rPh>
    <rPh sb="36" eb="37">
      <t>ツト</t>
    </rPh>
    <rPh sb="44" eb="46">
      <t>ノウギョウ</t>
    </rPh>
    <rPh sb="46" eb="48">
      <t>シュウラク</t>
    </rPh>
    <rPh sb="48" eb="50">
      <t>ハイスイ</t>
    </rPh>
    <rPh sb="50" eb="52">
      <t>ジギョウ</t>
    </rPh>
    <rPh sb="53" eb="55">
      <t>イジ</t>
    </rPh>
    <rPh sb="55" eb="57">
      <t>カンリ</t>
    </rPh>
    <rPh sb="58" eb="60">
      <t>コウシン</t>
    </rPh>
    <rPh sb="61" eb="62">
      <t>オモ</t>
    </rPh>
    <rPh sb="63" eb="65">
      <t>ギョウム</t>
    </rPh>
    <rPh sb="71" eb="73">
      <t>コンゴ</t>
    </rPh>
    <rPh sb="74" eb="77">
      <t>シュウゼンヒ</t>
    </rPh>
    <rPh sb="78" eb="80">
      <t>ゾウカ</t>
    </rPh>
    <rPh sb="85" eb="87">
      <t>ミコ</t>
    </rPh>
    <rPh sb="93" eb="95">
      <t>コンゴ</t>
    </rPh>
    <rPh sb="96" eb="98">
      <t>シセツ</t>
    </rPh>
    <rPh sb="99" eb="102">
      <t>トウハイゴウ</t>
    </rPh>
    <rPh sb="103" eb="107">
      <t>チョウジュミョウカ</t>
    </rPh>
    <rPh sb="108" eb="110">
      <t>ジギョウ</t>
    </rPh>
    <rPh sb="111" eb="112">
      <t>オコナ</t>
    </rPh>
    <rPh sb="113" eb="115">
      <t>ヨテイ</t>
    </rPh>
    <phoneticPr fontId="1"/>
  </si>
  <si>
    <t>　収益的収支比率は昨年よりも増加傾向であるが、赤字状態は依然と続いており、一般会計繰入金により収入不足を補っている状態である。人口減少の観点から、新規加入者による収入増加は見込めない。
　経費回収率は微増しているが、類似団体平均値と比べて低い状況にある。今後、人件費の増加や資材高騰が著しい現状、減少していくことも十分にあり得る状況である。そのため、経費回収率を上げるため、経費削減に努め無駄な支出を省いていきたい。
　汚水処理原価は類似団体平均値よりも高い結果となっている。今後も維持管理の経費削減に努める必要があると考える。
　施設利用率は、類似団体平均値と比べて低い状態であるが、横ばい続きである。人口減少の現状から考えると、これ以上の増加は見込めない。
　水洗化率は類似団体平均値を大きく上回っているものの、微減したことから、高齢化による人口減少の影響が出始めたものと思われる。
　料金改定については、近年の物価高騰の観点から、住民へのこれ以上の負担を避けるため、改定予定は現時点ではない。
　また、施設の統廃合に関しても検討し、施設運営の効率化に努めていく。</t>
    <rPh sb="1" eb="4">
      <t>シュウエキテキ</t>
    </rPh>
    <rPh sb="4" eb="6">
      <t>シュウシ</t>
    </rPh>
    <rPh sb="6" eb="8">
      <t>ヒリツ</t>
    </rPh>
    <rPh sb="9" eb="11">
      <t>サクネン</t>
    </rPh>
    <rPh sb="14" eb="16">
      <t>ゾウカ</t>
    </rPh>
    <rPh sb="16" eb="18">
      <t>ケイコウ</t>
    </rPh>
    <rPh sb="23" eb="25">
      <t>アカジ</t>
    </rPh>
    <rPh sb="25" eb="27">
      <t>ジョウタイ</t>
    </rPh>
    <rPh sb="28" eb="30">
      <t>イゼン</t>
    </rPh>
    <rPh sb="31" eb="32">
      <t>ツヅ</t>
    </rPh>
    <rPh sb="37" eb="39">
      <t>イッパン</t>
    </rPh>
    <rPh sb="39" eb="41">
      <t>カイケイ</t>
    </rPh>
    <rPh sb="41" eb="44">
      <t>クリイレキン</t>
    </rPh>
    <rPh sb="47" eb="49">
      <t>シュウニュウ</t>
    </rPh>
    <rPh sb="49" eb="51">
      <t>ブソク</t>
    </rPh>
    <rPh sb="52" eb="53">
      <t>オギナ</t>
    </rPh>
    <rPh sb="57" eb="59">
      <t>ジョウタイ</t>
    </rPh>
    <rPh sb="63" eb="65">
      <t>ジンコウ</t>
    </rPh>
    <rPh sb="65" eb="67">
      <t>ゲンショウ</t>
    </rPh>
    <rPh sb="68" eb="70">
      <t>カンテン</t>
    </rPh>
    <rPh sb="73" eb="75">
      <t>シンキ</t>
    </rPh>
    <rPh sb="75" eb="78">
      <t>カニュウシャ</t>
    </rPh>
    <rPh sb="81" eb="85">
      <t>シュウニュウゾウカ</t>
    </rPh>
    <rPh sb="86" eb="88">
      <t>ミコ</t>
    </rPh>
    <rPh sb="94" eb="96">
      <t>ケイヒ</t>
    </rPh>
    <rPh sb="96" eb="99">
      <t>カイシュウリツ</t>
    </rPh>
    <rPh sb="100" eb="102">
      <t>ビゾウ</t>
    </rPh>
    <rPh sb="108" eb="110">
      <t>ルイジ</t>
    </rPh>
    <rPh sb="110" eb="112">
      <t>ダンタイ</t>
    </rPh>
    <rPh sb="112" eb="115">
      <t>ヘイキンチ</t>
    </rPh>
    <rPh sb="116" eb="117">
      <t>クラ</t>
    </rPh>
    <rPh sb="119" eb="120">
      <t>ヒク</t>
    </rPh>
    <rPh sb="121" eb="123">
      <t>ジョウキョウ</t>
    </rPh>
    <rPh sb="127" eb="129">
      <t>コンゴ</t>
    </rPh>
    <rPh sb="130" eb="133">
      <t>ジンケンヒ</t>
    </rPh>
    <rPh sb="134" eb="136">
      <t>ゾウカ</t>
    </rPh>
    <rPh sb="137" eb="139">
      <t>シザイ</t>
    </rPh>
    <rPh sb="139" eb="141">
      <t>コウトウ</t>
    </rPh>
    <rPh sb="142" eb="143">
      <t>イチジル</t>
    </rPh>
    <rPh sb="145" eb="147">
      <t>ゲンジョウ</t>
    </rPh>
    <rPh sb="148" eb="150">
      <t>ゲンショウ</t>
    </rPh>
    <rPh sb="157" eb="159">
      <t>ジュウブン</t>
    </rPh>
    <rPh sb="162" eb="163">
      <t>エ</t>
    </rPh>
    <rPh sb="164" eb="166">
      <t>ジョウキョウ</t>
    </rPh>
    <rPh sb="175" eb="177">
      <t>ケイヒ</t>
    </rPh>
    <rPh sb="177" eb="180">
      <t>カイシュウリツ</t>
    </rPh>
    <rPh sb="181" eb="182">
      <t>ア</t>
    </rPh>
    <rPh sb="187" eb="189">
      <t>ケイヒ</t>
    </rPh>
    <rPh sb="189" eb="191">
      <t>サクゲン</t>
    </rPh>
    <rPh sb="192" eb="193">
      <t>ツト</t>
    </rPh>
    <rPh sb="194" eb="196">
      <t>ムダ</t>
    </rPh>
    <rPh sb="197" eb="199">
      <t>シシュツ</t>
    </rPh>
    <rPh sb="200" eb="201">
      <t>ハブ</t>
    </rPh>
    <rPh sb="210" eb="212">
      <t>オスイ</t>
    </rPh>
    <rPh sb="212" eb="214">
      <t>ショリ</t>
    </rPh>
    <rPh sb="214" eb="216">
      <t>ゲンカ</t>
    </rPh>
    <rPh sb="217" eb="219">
      <t>ルイジ</t>
    </rPh>
    <rPh sb="219" eb="221">
      <t>ダンタイ</t>
    </rPh>
    <rPh sb="221" eb="224">
      <t>ヘイキンチ</t>
    </rPh>
    <rPh sb="227" eb="228">
      <t>タカ</t>
    </rPh>
    <rPh sb="229" eb="231">
      <t>ケッカ</t>
    </rPh>
    <rPh sb="238" eb="240">
      <t>コンゴ</t>
    </rPh>
    <rPh sb="241" eb="243">
      <t>イジ</t>
    </rPh>
    <rPh sb="243" eb="245">
      <t>カンリ</t>
    </rPh>
    <rPh sb="246" eb="248">
      <t>ケイヒ</t>
    </rPh>
    <rPh sb="248" eb="250">
      <t>サクゲン</t>
    </rPh>
    <rPh sb="251" eb="252">
      <t>ツト</t>
    </rPh>
    <rPh sb="254" eb="256">
      <t>ヒツヨウ</t>
    </rPh>
    <rPh sb="260" eb="261">
      <t>カンガ</t>
    </rPh>
    <rPh sb="266" eb="268">
      <t>シセツ</t>
    </rPh>
    <rPh sb="268" eb="271">
      <t>リヨウリツ</t>
    </rPh>
    <rPh sb="273" eb="275">
      <t>ルイジ</t>
    </rPh>
    <rPh sb="275" eb="277">
      <t>ダンタイ</t>
    </rPh>
    <rPh sb="277" eb="280">
      <t>ヘイキンチ</t>
    </rPh>
    <rPh sb="281" eb="282">
      <t>クラ</t>
    </rPh>
    <rPh sb="284" eb="285">
      <t>ヒク</t>
    </rPh>
    <rPh sb="286" eb="288">
      <t>ジョウタイ</t>
    </rPh>
    <rPh sb="293" eb="294">
      <t>ヨコ</t>
    </rPh>
    <rPh sb="296" eb="297">
      <t>ツヅ</t>
    </rPh>
    <rPh sb="302" eb="304">
      <t>ジンコウ</t>
    </rPh>
    <rPh sb="304" eb="306">
      <t>ゲンショウ</t>
    </rPh>
    <rPh sb="307" eb="309">
      <t>ゲンジョウ</t>
    </rPh>
    <rPh sb="311" eb="312">
      <t>カンガ</t>
    </rPh>
    <rPh sb="318" eb="320">
      <t>イジョウ</t>
    </rPh>
    <rPh sb="321" eb="323">
      <t>ゾウカ</t>
    </rPh>
    <rPh sb="324" eb="326">
      <t>ミコ</t>
    </rPh>
    <rPh sb="332" eb="335">
      <t>スイセンカ</t>
    </rPh>
    <rPh sb="335" eb="336">
      <t>リツ</t>
    </rPh>
    <rPh sb="337" eb="339">
      <t>ルイジ</t>
    </rPh>
    <rPh sb="339" eb="341">
      <t>ダンタイ</t>
    </rPh>
    <rPh sb="341" eb="344">
      <t>ヘイキンチ</t>
    </rPh>
    <rPh sb="345" eb="346">
      <t>オオ</t>
    </rPh>
    <rPh sb="348" eb="350">
      <t>ウワマワ</t>
    </rPh>
    <rPh sb="358" eb="360">
      <t>ビゲン</t>
    </rPh>
    <rPh sb="367" eb="370">
      <t>コウレイカ</t>
    </rPh>
    <rPh sb="373" eb="375">
      <t>ジンコウ</t>
    </rPh>
    <rPh sb="375" eb="377">
      <t>ゲンショウ</t>
    </rPh>
    <rPh sb="378" eb="380">
      <t>エイキョウ</t>
    </rPh>
    <rPh sb="381" eb="383">
      <t>デハジ</t>
    </rPh>
    <rPh sb="388" eb="389">
      <t>オモ</t>
    </rPh>
    <rPh sb="395" eb="397">
      <t>リョウキン</t>
    </rPh>
    <rPh sb="397" eb="399">
      <t>カイテイ</t>
    </rPh>
    <rPh sb="405" eb="407">
      <t>キンネン</t>
    </rPh>
    <rPh sb="408" eb="410">
      <t>ブッカ</t>
    </rPh>
    <rPh sb="410" eb="412">
      <t>コウトウ</t>
    </rPh>
    <rPh sb="413" eb="415">
      <t>カンテン</t>
    </rPh>
    <rPh sb="418" eb="420">
      <t>ジュウミン</t>
    </rPh>
    <rPh sb="424" eb="426">
      <t>イジョウ</t>
    </rPh>
    <rPh sb="427" eb="429">
      <t>フタン</t>
    </rPh>
    <rPh sb="430" eb="431">
      <t>サ</t>
    </rPh>
    <rPh sb="436" eb="438">
      <t>カイテイ</t>
    </rPh>
    <rPh sb="438" eb="440">
      <t>ヨテイ</t>
    </rPh>
    <rPh sb="441" eb="444">
      <t>ゲンジテン</t>
    </rPh>
    <phoneticPr fontId="1"/>
  </si>
  <si>
    <t>　施設及び機械設備・電気設備は、古いもので27年経過している。点検・修繕を計画的に実施する。
　また、令和3年度は管路敷設替え工事をしたことから、類似団体平均値よりも高い結果となっている。</t>
    <rPh sb="1" eb="3">
      <t>シセツ</t>
    </rPh>
    <rPh sb="3" eb="4">
      <t>オヨ</t>
    </rPh>
    <rPh sb="5" eb="7">
      <t>キカイ</t>
    </rPh>
    <rPh sb="7" eb="9">
      <t>セツビ</t>
    </rPh>
    <rPh sb="10" eb="12">
      <t>デンキ</t>
    </rPh>
    <rPh sb="12" eb="14">
      <t>セツビ</t>
    </rPh>
    <rPh sb="16" eb="17">
      <t>フル</t>
    </rPh>
    <rPh sb="23" eb="24">
      <t>ネン</t>
    </rPh>
    <rPh sb="24" eb="26">
      <t>ケイカ</t>
    </rPh>
    <rPh sb="31" eb="33">
      <t>テンケン</t>
    </rPh>
    <rPh sb="34" eb="36">
      <t>シュウゼン</t>
    </rPh>
    <rPh sb="37" eb="40">
      <t>ケイカクテキ</t>
    </rPh>
    <rPh sb="41" eb="43">
      <t>ジッシ</t>
    </rPh>
    <rPh sb="51" eb="53">
      <t>レイワ</t>
    </rPh>
    <rPh sb="54" eb="56">
      <t>ネンド</t>
    </rPh>
    <rPh sb="57" eb="59">
      <t>カンロ</t>
    </rPh>
    <rPh sb="59" eb="61">
      <t>フセツ</t>
    </rPh>
    <rPh sb="61" eb="62">
      <t>ガ</t>
    </rPh>
    <rPh sb="63" eb="65">
      <t>コウジ</t>
    </rPh>
    <rPh sb="73" eb="75">
      <t>ルイジ</t>
    </rPh>
    <rPh sb="75" eb="77">
      <t>ダンタイ</t>
    </rPh>
    <rPh sb="77" eb="80">
      <t>ヘイキンチ</t>
    </rPh>
    <rPh sb="83" eb="84">
      <t>タカ</t>
    </rPh>
    <rPh sb="85" eb="87">
      <t>ケッカ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</si>
</sst>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</c:v>
                </c:pt>
                <c:pt idx="2" formatCode="#,##0.00;&quot;△&quot;#,##0.00">
                  <c:v>0</c:v>
                </c:pt>
                <c:pt idx="3">
                  <c:v>0.1</c:v>
                </c:pt>
                <c:pt idx="4">
                  <c:v>0.33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1.e-002</c:v>
                </c:pt>
                <c:pt idx="1">
                  <c:v>1.e-002</c:v>
                </c:pt>
                <c:pt idx="2">
                  <c:v>2.e-002</c:v>
                </c:pt>
                <c:pt idx="3">
                  <c:v>0.25</c:v>
                </c:pt>
                <c:pt idx="4">
                  <c:v>5.e-002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33.56</c:v>
                </c:pt>
                <c:pt idx="1">
                  <c:v>35.75</c:v>
                </c:pt>
                <c:pt idx="2">
                  <c:v>37.130000000000003</c:v>
                </c:pt>
                <c:pt idx="3">
                  <c:v>35.520000000000003</c:v>
                </c:pt>
                <c:pt idx="4">
                  <c:v>34.71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86.42</c:v>
                </c:pt>
                <c:pt idx="1">
                  <c:v>86.96</c:v>
                </c:pt>
                <c:pt idx="2">
                  <c:v>88.07</c:v>
                </c:pt>
                <c:pt idx="3">
                  <c:v>89.91</c:v>
                </c:pt>
                <c:pt idx="4">
                  <c:v>89.57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39.24</c:v>
                </c:pt>
                <c:pt idx="1">
                  <c:v>63.92</c:v>
                </c:pt>
                <c:pt idx="2">
                  <c:v>62.92</c:v>
                </c:pt>
                <c:pt idx="3">
                  <c:v>73.77</c:v>
                </c:pt>
                <c:pt idx="4">
                  <c:v>76.209999999999994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43.25</c:v>
                </c:pt>
                <c:pt idx="1">
                  <c:v>33.700000000000003</c:v>
                </c:pt>
                <c:pt idx="2">
                  <c:v>31.52</c:v>
                </c:pt>
                <c:pt idx="3">
                  <c:v>33.79</c:v>
                </c:pt>
                <c:pt idx="4">
                  <c:v>37.06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418.7</c:v>
                </c:pt>
                <c:pt idx="1">
                  <c:v>496.45</c:v>
                </c:pt>
                <c:pt idx="2">
                  <c:v>503.76</c:v>
                </c:pt>
                <c:pt idx="3">
                  <c:v>459.5</c:v>
                </c:pt>
                <c:pt idx="4">
                  <c:v>428.54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【786.37】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R46" workbookViewId="0">
      <selection activeCell="BL47" sqref="BL47:BZ63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青森県　平内町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10422</v>
      </c>
      <c r="AM8" s="21"/>
      <c r="AN8" s="21"/>
      <c r="AO8" s="21"/>
      <c r="AP8" s="21"/>
      <c r="AQ8" s="21"/>
      <c r="AR8" s="21"/>
      <c r="AS8" s="21"/>
      <c r="AT8" s="7">
        <f>データ!T6</f>
        <v>217.09</v>
      </c>
      <c r="AU8" s="7"/>
      <c r="AV8" s="7"/>
      <c r="AW8" s="7"/>
      <c r="AX8" s="7"/>
      <c r="AY8" s="7"/>
      <c r="AZ8" s="7"/>
      <c r="BA8" s="7"/>
      <c r="BB8" s="7">
        <f>データ!U6</f>
        <v>48.01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14.31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2980</v>
      </c>
      <c r="AE10" s="21"/>
      <c r="AF10" s="21"/>
      <c r="AG10" s="21"/>
      <c r="AH10" s="21"/>
      <c r="AI10" s="21"/>
      <c r="AJ10" s="21"/>
      <c r="AK10" s="2"/>
      <c r="AL10" s="21">
        <f>データ!V6</f>
        <v>1477</v>
      </c>
      <c r="AM10" s="21"/>
      <c r="AN10" s="21"/>
      <c r="AO10" s="21"/>
      <c r="AP10" s="21"/>
      <c r="AQ10" s="21"/>
      <c r="AR10" s="21"/>
      <c r="AS10" s="21"/>
      <c r="AT10" s="7">
        <f>データ!W6</f>
        <v>1.5699999999999998</v>
      </c>
      <c r="AU10" s="7"/>
      <c r="AV10" s="7"/>
      <c r="AW10" s="7"/>
      <c r="AX10" s="7"/>
      <c r="AY10" s="7"/>
      <c r="AZ10" s="7"/>
      <c r="BA10" s="7"/>
      <c r="BB10" s="7">
        <f>データ!X6</f>
        <v>940.76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44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115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48</v>
      </c>
      <c r="F85" s="12" t="s">
        <v>49</v>
      </c>
      <c r="G85" s="12" t="s">
        <v>50</v>
      </c>
      <c r="H85" s="12" t="s">
        <v>43</v>
      </c>
      <c r="I85" s="12" t="s">
        <v>9</v>
      </c>
      <c r="J85" s="12" t="s">
        <v>51</v>
      </c>
      <c r="K85" s="12" t="s">
        <v>52</v>
      </c>
      <c r="L85" s="12" t="s">
        <v>34</v>
      </c>
      <c r="M85" s="12" t="s">
        <v>37</v>
      </c>
      <c r="N85" s="12" t="s">
        <v>53</v>
      </c>
      <c r="O85" s="12" t="s">
        <v>55</v>
      </c>
    </row>
    <row r="86" spans="1:78" hidden="1">
      <c r="B86" s="12"/>
      <c r="C86" s="12"/>
      <c r="D86" s="12"/>
      <c r="E86" s="12" t="str">
        <f>データ!AI6</f>
        <v/>
      </c>
      <c r="F86" s="12" t="s">
        <v>40</v>
      </c>
      <c r="G86" s="12" t="s">
        <v>40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40</v>
      </c>
      <c r="N86" s="12" t="s">
        <v>40</v>
      </c>
      <c r="O86" s="12" t="str">
        <f>データ!EO6</f>
        <v>【0.03】</v>
      </c>
    </row>
  </sheetData>
  <sheetProtection algorithmName="SHA-512" hashValue="QQT6FBeRKkomTkA/6j2DjR9+1ADeJm9Ya99VdTdNx9gXmNCHRBtAan2r42txmGC5PPXXJLBIQW9ANu2htASNBA==" saltValue="BzeIPUWO3nz5Fog0WPsko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33</v>
      </c>
      <c r="C3" s="58" t="s">
        <v>60</v>
      </c>
      <c r="D3" s="58" t="s">
        <v>61</v>
      </c>
      <c r="E3" s="58" t="s">
        <v>4</v>
      </c>
      <c r="F3" s="58" t="s">
        <v>3</v>
      </c>
      <c r="G3" s="58" t="s">
        <v>27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23019</v>
      </c>
      <c r="D6" s="61">
        <f t="shared" si="1"/>
        <v>47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青森県　平内町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F2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14.31</v>
      </c>
      <c r="Q6" s="70">
        <f t="shared" si="1"/>
        <v>100</v>
      </c>
      <c r="R6" s="70">
        <f t="shared" si="1"/>
        <v>2980</v>
      </c>
      <c r="S6" s="70">
        <f t="shared" si="1"/>
        <v>10422</v>
      </c>
      <c r="T6" s="70">
        <f t="shared" si="1"/>
        <v>217.09</v>
      </c>
      <c r="U6" s="70">
        <f t="shared" si="1"/>
        <v>48.01</v>
      </c>
      <c r="V6" s="70">
        <f t="shared" si="1"/>
        <v>1477</v>
      </c>
      <c r="W6" s="70">
        <f t="shared" si="1"/>
        <v>1.5699999999999998</v>
      </c>
      <c r="X6" s="70">
        <f t="shared" si="1"/>
        <v>940.76</v>
      </c>
      <c r="Y6" s="78">
        <f t="shared" ref="Y6:AH6" si="2">IF(Y7="",NA(),Y7)</f>
        <v>39.24</v>
      </c>
      <c r="Z6" s="78">
        <f t="shared" si="2"/>
        <v>63.92</v>
      </c>
      <c r="AA6" s="78">
        <f t="shared" si="2"/>
        <v>62.92</v>
      </c>
      <c r="AB6" s="78">
        <f t="shared" si="2"/>
        <v>73.77</v>
      </c>
      <c r="AC6" s="78">
        <f t="shared" si="2"/>
        <v>76.209999999999994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0">
        <f t="shared" ref="BF6:BO6" si="5">IF(BF7="",NA(),BF7)</f>
        <v>0</v>
      </c>
      <c r="BG6" s="70">
        <f t="shared" si="5"/>
        <v>0</v>
      </c>
      <c r="BH6" s="70">
        <f t="shared" si="5"/>
        <v>0</v>
      </c>
      <c r="BI6" s="70">
        <f t="shared" si="5"/>
        <v>0</v>
      </c>
      <c r="BJ6" s="70">
        <f t="shared" si="5"/>
        <v>0</v>
      </c>
      <c r="BK6" s="78">
        <f t="shared" si="5"/>
        <v>855.8</v>
      </c>
      <c r="BL6" s="78">
        <f t="shared" si="5"/>
        <v>789.46</v>
      </c>
      <c r="BM6" s="78">
        <f t="shared" si="5"/>
        <v>826.83</v>
      </c>
      <c r="BN6" s="78">
        <f t="shared" si="5"/>
        <v>867.83</v>
      </c>
      <c r="BO6" s="78">
        <f t="shared" si="5"/>
        <v>791.76</v>
      </c>
      <c r="BP6" s="70" t="str">
        <f>IF(BP7="","",IF(BP7="-","【-】","【"&amp;SUBSTITUTE(TEXT(BP7,"#,##0.00"),"-","△")&amp;"】"))</f>
        <v>【786.37】</v>
      </c>
      <c r="BQ6" s="78">
        <f t="shared" ref="BQ6:BZ6" si="6">IF(BQ7="",NA(),BQ7)</f>
        <v>43.25</v>
      </c>
      <c r="BR6" s="78">
        <f t="shared" si="6"/>
        <v>33.700000000000003</v>
      </c>
      <c r="BS6" s="78">
        <f t="shared" si="6"/>
        <v>31.52</v>
      </c>
      <c r="BT6" s="78">
        <f t="shared" si="6"/>
        <v>33.79</v>
      </c>
      <c r="BU6" s="78">
        <f t="shared" si="6"/>
        <v>37.06</v>
      </c>
      <c r="BV6" s="78">
        <f t="shared" si="6"/>
        <v>59.8</v>
      </c>
      <c r="BW6" s="78">
        <f t="shared" si="6"/>
        <v>57.77</v>
      </c>
      <c r="BX6" s="78">
        <f t="shared" si="6"/>
        <v>57.31</v>
      </c>
      <c r="BY6" s="78">
        <f t="shared" si="6"/>
        <v>57.08</v>
      </c>
      <c r="BZ6" s="78">
        <f t="shared" si="6"/>
        <v>56.26</v>
      </c>
      <c r="CA6" s="70" t="str">
        <f>IF(CA7="","",IF(CA7="-","【-】","【"&amp;SUBSTITUTE(TEXT(CA7,"#,##0.00"),"-","△")&amp;"】"))</f>
        <v>【60.65】</v>
      </c>
      <c r="CB6" s="78">
        <f t="shared" ref="CB6:CK6" si="7">IF(CB7="",NA(),CB7)</f>
        <v>418.7</v>
      </c>
      <c r="CC6" s="78">
        <f t="shared" si="7"/>
        <v>496.45</v>
      </c>
      <c r="CD6" s="78">
        <f t="shared" si="7"/>
        <v>503.76</v>
      </c>
      <c r="CE6" s="78">
        <f t="shared" si="7"/>
        <v>459.5</v>
      </c>
      <c r="CF6" s="78">
        <f t="shared" si="7"/>
        <v>428.54</v>
      </c>
      <c r="CG6" s="78">
        <f t="shared" si="7"/>
        <v>263.76</v>
      </c>
      <c r="CH6" s="78">
        <f t="shared" si="7"/>
        <v>274.35000000000002</v>
      </c>
      <c r="CI6" s="78">
        <f t="shared" si="7"/>
        <v>273.52</v>
      </c>
      <c r="CJ6" s="78">
        <f t="shared" si="7"/>
        <v>274.99</v>
      </c>
      <c r="CK6" s="78">
        <f t="shared" si="7"/>
        <v>282.08999999999997</v>
      </c>
      <c r="CL6" s="70" t="str">
        <f>IF(CL7="","",IF(CL7="-","【-】","【"&amp;SUBSTITUTE(TEXT(CL7,"#,##0.00"),"-","△")&amp;"】"))</f>
        <v>【256.97】</v>
      </c>
      <c r="CM6" s="78">
        <f t="shared" ref="CM6:CV6" si="8">IF(CM7="",NA(),CM7)</f>
        <v>33.56</v>
      </c>
      <c r="CN6" s="78">
        <f t="shared" si="8"/>
        <v>35.75</v>
      </c>
      <c r="CO6" s="78">
        <f t="shared" si="8"/>
        <v>37.130000000000003</v>
      </c>
      <c r="CP6" s="78">
        <f t="shared" si="8"/>
        <v>35.520000000000003</v>
      </c>
      <c r="CQ6" s="78">
        <f t="shared" si="8"/>
        <v>34.71</v>
      </c>
      <c r="CR6" s="78">
        <f t="shared" si="8"/>
        <v>51.75</v>
      </c>
      <c r="CS6" s="78">
        <f t="shared" si="8"/>
        <v>50.68</v>
      </c>
      <c r="CT6" s="78">
        <f t="shared" si="8"/>
        <v>50.14</v>
      </c>
      <c r="CU6" s="78">
        <f t="shared" si="8"/>
        <v>54.83</v>
      </c>
      <c r="CV6" s="78">
        <f t="shared" si="8"/>
        <v>66.53</v>
      </c>
      <c r="CW6" s="70" t="str">
        <f>IF(CW7="","",IF(CW7="-","【-】","【"&amp;SUBSTITUTE(TEXT(CW7,"#,##0.00"),"-","△")&amp;"】"))</f>
        <v>【61.14】</v>
      </c>
      <c r="CX6" s="78">
        <f t="shared" ref="CX6:DG6" si="9">IF(CX7="",NA(),CX7)</f>
        <v>86.42</v>
      </c>
      <c r="CY6" s="78">
        <f t="shared" si="9"/>
        <v>86.96</v>
      </c>
      <c r="CZ6" s="78">
        <f t="shared" si="9"/>
        <v>88.07</v>
      </c>
      <c r="DA6" s="78">
        <f t="shared" si="9"/>
        <v>89.91</v>
      </c>
      <c r="DB6" s="78">
        <f t="shared" si="9"/>
        <v>89.57</v>
      </c>
      <c r="DC6" s="78">
        <f t="shared" si="9"/>
        <v>84.84</v>
      </c>
      <c r="DD6" s="78">
        <f t="shared" si="9"/>
        <v>84.86</v>
      </c>
      <c r="DE6" s="78">
        <f t="shared" si="9"/>
        <v>84.98</v>
      </c>
      <c r="DF6" s="78">
        <f t="shared" si="9"/>
        <v>84.7</v>
      </c>
      <c r="DG6" s="78">
        <f t="shared" si="9"/>
        <v>84.67</v>
      </c>
      <c r="DH6" s="70" t="str">
        <f>IF(DH7="","",IF(DH7="-","【-】","【"&amp;SUBSTITUTE(TEXT(DH7,"#,##0.00"),"-","△")&amp;"】"))</f>
        <v>【86.91】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0">
        <f t="shared" ref="EE6:EN6" si="12">IF(EE7="",NA(),EE7)</f>
        <v>0</v>
      </c>
      <c r="EF6" s="78">
        <f t="shared" si="12"/>
        <v>0.1</v>
      </c>
      <c r="EG6" s="70">
        <f t="shared" si="12"/>
        <v>0</v>
      </c>
      <c r="EH6" s="78">
        <f t="shared" si="12"/>
        <v>0.1</v>
      </c>
      <c r="EI6" s="78">
        <f t="shared" si="12"/>
        <v>0.33</v>
      </c>
      <c r="EJ6" s="78">
        <f t="shared" si="12"/>
        <v>1.e-002</v>
      </c>
      <c r="EK6" s="78">
        <f t="shared" si="12"/>
        <v>1.e-002</v>
      </c>
      <c r="EL6" s="78">
        <f t="shared" si="12"/>
        <v>2.e-002</v>
      </c>
      <c r="EM6" s="78">
        <f t="shared" si="12"/>
        <v>0.25</v>
      </c>
      <c r="EN6" s="78">
        <f t="shared" si="12"/>
        <v>5.e-002</v>
      </c>
      <c r="EO6" s="70" t="str">
        <f>IF(EO7="","",IF(EO7="-","【-】","【"&amp;SUBSTITUTE(TEXT(EO7,"#,##0.00"),"-","△")&amp;"】"))</f>
        <v>【0.03】</v>
      </c>
    </row>
    <row r="7" spans="1:145" s="55" customFormat="1">
      <c r="A7" s="56"/>
      <c r="B7" s="62">
        <v>2021</v>
      </c>
      <c r="C7" s="62">
        <v>23019</v>
      </c>
      <c r="D7" s="62">
        <v>47</v>
      </c>
      <c r="E7" s="62">
        <v>17</v>
      </c>
      <c r="F7" s="62">
        <v>5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40</v>
      </c>
      <c r="O7" s="71" t="s">
        <v>102</v>
      </c>
      <c r="P7" s="71">
        <v>14.31</v>
      </c>
      <c r="Q7" s="71">
        <v>100</v>
      </c>
      <c r="R7" s="71">
        <v>2980</v>
      </c>
      <c r="S7" s="71">
        <v>10422</v>
      </c>
      <c r="T7" s="71">
        <v>217.09</v>
      </c>
      <c r="U7" s="71">
        <v>48.01</v>
      </c>
      <c r="V7" s="71">
        <v>1477</v>
      </c>
      <c r="W7" s="71">
        <v>1.5699999999999998</v>
      </c>
      <c r="X7" s="71">
        <v>940.76</v>
      </c>
      <c r="Y7" s="71">
        <v>39.24</v>
      </c>
      <c r="Z7" s="71">
        <v>63.92</v>
      </c>
      <c r="AA7" s="71">
        <v>62.92</v>
      </c>
      <c r="AB7" s="71">
        <v>73.77</v>
      </c>
      <c r="AC7" s="71">
        <v>76.209999999999994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0</v>
      </c>
      <c r="BG7" s="71">
        <v>0</v>
      </c>
      <c r="BH7" s="71">
        <v>0</v>
      </c>
      <c r="BI7" s="71">
        <v>0</v>
      </c>
      <c r="BJ7" s="71">
        <v>0</v>
      </c>
      <c r="BK7" s="71">
        <v>855.8</v>
      </c>
      <c r="BL7" s="71">
        <v>789.46</v>
      </c>
      <c r="BM7" s="71">
        <v>826.83</v>
      </c>
      <c r="BN7" s="71">
        <v>867.83</v>
      </c>
      <c r="BO7" s="71">
        <v>791.76</v>
      </c>
      <c r="BP7" s="71">
        <v>786.37</v>
      </c>
      <c r="BQ7" s="71">
        <v>43.25</v>
      </c>
      <c r="BR7" s="71">
        <v>33.700000000000003</v>
      </c>
      <c r="BS7" s="71">
        <v>31.52</v>
      </c>
      <c r="BT7" s="71">
        <v>33.79</v>
      </c>
      <c r="BU7" s="71">
        <v>37.06</v>
      </c>
      <c r="BV7" s="71">
        <v>59.8</v>
      </c>
      <c r="BW7" s="71">
        <v>57.77</v>
      </c>
      <c r="BX7" s="71">
        <v>57.31</v>
      </c>
      <c r="BY7" s="71">
        <v>57.08</v>
      </c>
      <c r="BZ7" s="71">
        <v>56.26</v>
      </c>
      <c r="CA7" s="71">
        <v>60.65</v>
      </c>
      <c r="CB7" s="71">
        <v>418.7</v>
      </c>
      <c r="CC7" s="71">
        <v>496.45</v>
      </c>
      <c r="CD7" s="71">
        <v>503.76</v>
      </c>
      <c r="CE7" s="71">
        <v>459.5</v>
      </c>
      <c r="CF7" s="71">
        <v>428.54</v>
      </c>
      <c r="CG7" s="71">
        <v>263.76</v>
      </c>
      <c r="CH7" s="71">
        <v>274.35000000000002</v>
      </c>
      <c r="CI7" s="71">
        <v>273.52</v>
      </c>
      <c r="CJ7" s="71">
        <v>274.99</v>
      </c>
      <c r="CK7" s="71">
        <v>282.08999999999997</v>
      </c>
      <c r="CL7" s="71">
        <v>256.97000000000003</v>
      </c>
      <c r="CM7" s="71">
        <v>33.56</v>
      </c>
      <c r="CN7" s="71">
        <v>35.75</v>
      </c>
      <c r="CO7" s="71">
        <v>37.130000000000003</v>
      </c>
      <c r="CP7" s="71">
        <v>35.520000000000003</v>
      </c>
      <c r="CQ7" s="71">
        <v>34.71</v>
      </c>
      <c r="CR7" s="71">
        <v>51.75</v>
      </c>
      <c r="CS7" s="71">
        <v>50.68</v>
      </c>
      <c r="CT7" s="71">
        <v>50.14</v>
      </c>
      <c r="CU7" s="71">
        <v>54.83</v>
      </c>
      <c r="CV7" s="71">
        <v>66.53</v>
      </c>
      <c r="CW7" s="71">
        <v>61.14</v>
      </c>
      <c r="CX7" s="71">
        <v>86.42</v>
      </c>
      <c r="CY7" s="71">
        <v>86.96</v>
      </c>
      <c r="CZ7" s="71">
        <v>88.07</v>
      </c>
      <c r="DA7" s="71">
        <v>89.91</v>
      </c>
      <c r="DB7" s="71">
        <v>89.57</v>
      </c>
      <c r="DC7" s="71">
        <v>84.84</v>
      </c>
      <c r="DD7" s="71">
        <v>84.86</v>
      </c>
      <c r="DE7" s="71">
        <v>84.98</v>
      </c>
      <c r="DF7" s="71">
        <v>84.7</v>
      </c>
      <c r="DG7" s="71">
        <v>84.67</v>
      </c>
      <c r="DH7" s="71">
        <v>86.91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>
        <v>0</v>
      </c>
      <c r="EF7" s="71">
        <v>0.1</v>
      </c>
      <c r="EG7" s="71">
        <v>0</v>
      </c>
      <c r="EH7" s="71">
        <v>0.1</v>
      </c>
      <c r="EI7" s="71">
        <v>0.33</v>
      </c>
      <c r="EJ7" s="71">
        <v>1.e-002</v>
      </c>
      <c r="EK7" s="71">
        <v>1.e-002</v>
      </c>
      <c r="EL7" s="71">
        <v>2.e-002</v>
      </c>
      <c r="EM7" s="71">
        <v>0.25</v>
      </c>
      <c r="EN7" s="71">
        <v>5.e-002</v>
      </c>
      <c r="EO7" s="71">
        <v>3.e-002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村上　優介</cp:lastModifiedBy>
  <dcterms:created xsi:type="dcterms:W3CDTF">2023-01-12T23:59:09Z</dcterms:created>
  <dcterms:modified xsi:type="dcterms:W3CDTF">2023-02-07T00:55:50Z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2023-02-07T00:55:50Z</vt:filetime>
  </property>
</Properties>
</file>