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下水道課\101_財務会計\51_経営比較分析表\2022(令和3年度分）\20230126経営比較分析表（令和３年度決算）に関する確認について\"/>
    </mc:Choice>
  </mc:AlternateContent>
  <xr:revisionPtr revIDLastSave="0" documentId="13_ncr:1_{639F4AA5-B3C5-44BD-8A0E-6E8E293D5853}" xr6:coauthVersionLast="44" xr6:coauthVersionMax="44" xr10:uidLastSave="{00000000-0000-0000-0000-000000000000}"/>
  <workbookProtection workbookAlgorithmName="SHA-512" workbookHashValue="s4h+Bdph5hpORMJluPr+jFKoBIZQNoc+0Qpwvoyae6+iTBTeueQE3ftRXFKO7UcbNOMAqEqIDE4XOv5KKkMMjQ==" workbookSaltValue="T9NBTdH3RlKlfn99Kl2/jA==" workbookSpinCount="100000" lockStructure="1"/>
  <bookViews>
    <workbookView xWindow="-120" yWindow="330" windowWidth="57840" windowHeight="321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BB10" i="4"/>
  <c r="AT10" i="4"/>
  <c r="P10" i="4"/>
  <c r="I10" i="4"/>
  <c r="AT8" i="4"/>
  <c r="AL8" i="4"/>
  <c r="W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<sst xmlns="http://schemas.openxmlformats.org/spreadsheetml/2006/main" count="297" uniqueCount="116">
  <si>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</si>
  <si>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</si>
  <si>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</si>
  <si>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</si>
  <si>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</si>
  <si>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</si>
  <si>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</si>
  <si>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</si>
  <si>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</si>
  <si>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</si>
  <si>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</si>
  <si>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</si>
  <si>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</si>
  <si>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</si>
  <si>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</si>
  <si>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</si>
  <si>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</si>
  <si>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</si>
  <si>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</si>
  <si>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</si>
  <si>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</si>
  <si>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</si>
  <si>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</si>
  <si>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</si>
  <si>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</si>
  <si>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</si>
  <si>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</si>
  <si>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</si>
  <si>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</si>
  <si>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</si>
  <si>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</si>
  <si>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</si>
  <si>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</si>
  <si>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</si>
  <si>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</si>
  <si>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</si>
  <si>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</si>
  <si>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</si>
  <si>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</si>
  <si>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</si>
  <si>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</si>
  <si>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</si>
  <si>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</si>
  <si>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</si>
  <si>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</si>
  <si>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</si>
  <si>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</si>
  <si>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</si>
  <si>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</si>
  <si>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</si>
  <si>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</si>
  <si>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</si>
  <si>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</si>
  <si>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</si>
  <si>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</si>
  <si>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</si>
  <si>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</si>
  <si>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</si>
  <si>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</si>
  <si>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</si>
  <si>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</si>
  <si>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</si>
  <si>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</si>
  <si>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</si>
  <si>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</si>
  <si>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</si>
  <si>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</si>
  <si>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</si>
  <si>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</si>
  <si>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</si>
  <si>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</si>
  <si>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</si>
  <si>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</si>
  <si>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</si>
  <si>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</si>
  <si>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</si>
  <si>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</si>
  <si>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</si>
  <si>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</si>
  <si>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</si>
  <si>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</si>
  <si>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</si>
  <si>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</si>
  <si>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</si>
  <si>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</si>
  <si>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</si>
  <si>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</si>
  <si>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</si>
  <si>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</si>
  <si>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</si>
  <si>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</si>
  <si>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</si>
  <si>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</si>
  <si>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</si>
  <si>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</si>
  <si>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</si>
  <si>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</si>
  <si>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</si>
  <si>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</si>
  <si>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</si>
  <si>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</si>
  <si>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</si>
  <si>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</si>
  <si>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</si>
  <si>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</si>
  <si>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</si>
  <si>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</si>
  <si>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</si>
  <si>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</si>
  <si>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</si>
  <si>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</si>
  <si>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</si>
  <si>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</si>
  <si>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類似団体、全国平均と比較すると大幅に低い状況になっている。処理場機器やポンプ設備など耐用年数を超えている状況にあり、実際の償却率は上昇している事が考えられる。
②管渠老朽化率、③管渠改善率
古い地区で昭和61年度供用開始しており、36年経過している。地方公営企業法上の管渠の耐用年数は50年であるため、法定耐用年数には達していないが、維持管理管理計画を策定、活用し、今後の投資計画を見込む必要がある。</t>
    <rPh sb="180" eb="182">
      <t>イジ</t>
    </rPh>
    <rPh sb="182" eb="184">
      <t>カンリ</t>
    </rPh>
    <rPh sb="184" eb="186">
      <t>カンリ</t>
    </rPh>
    <rPh sb="186" eb="188">
      <t>ケイカク</t>
    </rPh>
    <phoneticPr fontId="4"/>
  </si>
  <si>
    <t xml:space="preserve"> 地域の人口減少や少子高齢化に伴い、有収水量の減少、使用料収入の減少が見込まれる中、処理場機器の更新や、今後管渠の更新が見込まれ、収支や一般会計からの繰入金に多大な影響をもたらすことが考えられる。
 そのため、施設の統廃合や処理場の能力見直し、維持管理の共同化など、維持管理計画や経営戦略、汚水処理構想を鑑み計画的に設備投資を行い、事業の継続を行ってゆく。</t>
    <rPh sb="133" eb="135">
      <t>イジ</t>
    </rPh>
    <rPh sb="135" eb="137">
      <t>カンリ</t>
    </rPh>
    <rPh sb="137" eb="139">
      <t>ケイカク</t>
    </rPh>
    <phoneticPr fontId="4"/>
  </si>
  <si>
    <t>①経常収支比率
②累積欠損金比率
全国平均及び類似団体平均と比較し良好な結果となっている。一般会計からの繰入金も多額となっていることから今後も収支改善も図る必要がある。
③流動比率
全国平均及び類似団体と比較して低くなっており、企業債償還金や未払金に対して現金預金が不足していることが読み取れる。
④企業債残高対事業規模比率
今後の償還を全額繰出金で賄うことになっているため、0となっている。企業債残高については、効率的な施設整備を基本として、加入促進を行い、可能な限り費用を抑制し、将来の投資に備える財源確保に努め、一般会計繰入金の削減に努める。
⑤経費回収率
当該値は100%を超えており、全国平均及び類似団体平均値と比較しても良好な結果となっている。前年度と比較すると数値が低くなっており、修繕費の増加や人件費の増加によるものと考えられる。今後も老朽化による修繕費の増加も考えられる。
⑥汚水処理原価
現在は平均と比較し、低い値となっているが、今後の設備の維持管理や設備投資が多額となることが予想され、注視する必要がある。
⑦施設利用率
当該値は全国平均、類似団体平均と比較すると低い値を示しており、低い接続率や人口の減少が原因と考えられる。処理場の統廃合を検討する必要がある。
⑧水洗化率
全国平均、類似団体平均より大幅に下回っている。老年世帯の率が多く、水洗化に踏み切れない家庭が多く存在することが考えられる。</t>
    <rPh sb="328" eb="331">
      <t>ゼンネンド</t>
    </rPh>
    <rPh sb="332" eb="334">
      <t>ヒカク</t>
    </rPh>
    <rPh sb="337" eb="339">
      <t>スウチ</t>
    </rPh>
    <rPh sb="340" eb="341">
      <t>ヒク</t>
    </rPh>
    <rPh sb="348" eb="351">
      <t>シュウゼンヒ</t>
    </rPh>
    <rPh sb="352" eb="354">
      <t>ゾウカ</t>
    </rPh>
    <rPh sb="355" eb="358">
      <t>ジンケンヒ</t>
    </rPh>
    <rPh sb="359" eb="361">
      <t>ゾウカ</t>
    </rPh>
    <rPh sb="367" eb="368">
      <t>カンガ</t>
    </rPh>
    <rPh sb="373" eb="375">
      <t>コンゴ</t>
    </rPh>
    <rPh sb="376" eb="379">
      <t>ロウキュウカ</t>
    </rPh>
    <rPh sb="382" eb="385">
      <t>シュウゼンヒ</t>
    </rPh>
    <rPh sb="386" eb="388">
      <t>ゾウカ</t>
    </rPh>
    <rPh sb="389" eb="390">
      <t>カンガ</t>
    </rPh>
    <rPh sb="524" eb="527">
      <t>ショリジョウ</t>
    </rPh>
    <rPh sb="528" eb="531">
      <t>トウハイゴウ</t>
    </rPh>
    <rPh sb="532" eb="534">
      <t>ケントウ</t>
    </rPh>
    <rPh sb="536" eb="5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</si>
</sst>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AC1-4736-8F71-B6DF1B6292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2AC1-4736-8F71-B6DF1B6292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46.54</c:v>
                </c:pt>
                <c:pt idx="4">
                  <c:v>43.55</c:v>
                </c:pt>
              </c:numCache>
            </c:numRef>
          </c:val>
          <c:extLst>
            <c:ext xmlns:c16="http://schemas.microsoft.com/office/drawing/2014/chart" uri="{C3380CC4-5D6E-409C-BE32-E72D297353CC}">
              <c16:uniqueId val="{00000000-B222-4D8F-8011-A442B643D4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B222-4D8F-8011-A442B643D4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77.3</c:v>
                </c:pt>
                <c:pt idx="4">
                  <c:v>77.72</c:v>
                </c:pt>
              </c:numCache>
            </c:numRef>
          </c:val>
          <c:extLst>
            <c:ext xmlns:c16="http://schemas.microsoft.com/office/drawing/2014/chart" uri="{C3380CC4-5D6E-409C-BE32-E72D297353CC}">
              <c16:uniqueId val="{00000000-348D-44B0-B4B4-3798D30718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348D-44B0-B4B4-3798D30718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110.54</c:v>
                </c:pt>
                <c:pt idx="4">
                  <c:v>113.27</c:v>
                </c:pt>
              </c:numCache>
            </c:numRef>
          </c:val>
          <c:extLst>
            <c:ext xmlns:c16="http://schemas.microsoft.com/office/drawing/2014/chart" uri="{C3380CC4-5D6E-409C-BE32-E72D297353CC}">
              <c16:uniqueId val="{00000000-11C9-485A-86F2-D36256EFB3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11C9-485A-86F2-D36256EFB3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3.76</c:v>
                </c:pt>
                <c:pt idx="4">
                  <c:v>7.37</c:v>
                </c:pt>
              </c:numCache>
            </c:numRef>
          </c:val>
          <c:extLst>
            <c:ext xmlns:c16="http://schemas.microsoft.com/office/drawing/2014/chart" uri="{C3380CC4-5D6E-409C-BE32-E72D297353CC}">
              <c16:uniqueId val="{00000000-E56A-471B-8533-644DB28AFC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E56A-471B-8533-644DB28AFC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298-4449-8C6F-DAD793B7BB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298-4449-8C6F-DAD793B7BB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EBE-4946-82E4-CED68FED99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1EBE-4946-82E4-CED68FED99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17.73</c:v>
                </c:pt>
                <c:pt idx="4">
                  <c:v>20.5</c:v>
                </c:pt>
              </c:numCache>
            </c:numRef>
          </c:val>
          <c:extLst>
            <c:ext xmlns:c16="http://schemas.microsoft.com/office/drawing/2014/chart" uri="{C3380CC4-5D6E-409C-BE32-E72D297353CC}">
              <c16:uniqueId val="{00000000-4ADE-477E-845B-08E73FAC9B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4ADE-477E-845B-08E73FAC9B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74-4670-825E-AE55E65819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6674-4670-825E-AE55E65819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106.89</c:v>
                </c:pt>
                <c:pt idx="4">
                  <c:v>103.87</c:v>
                </c:pt>
              </c:numCache>
            </c:numRef>
          </c:val>
          <c:extLst>
            <c:ext xmlns:c16="http://schemas.microsoft.com/office/drawing/2014/chart" uri="{C3380CC4-5D6E-409C-BE32-E72D297353CC}">
              <c16:uniqueId val="{00000000-F5E2-4190-998F-4F3534DAA1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F5E2-4190-998F-4F3534DAA1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162.75</c:v>
                </c:pt>
                <c:pt idx="4">
                  <c:v>168.25</c:v>
                </c:pt>
              </c:numCache>
            </c:numRef>
          </c:val>
          <c:extLst>
            <c:ext xmlns:c16="http://schemas.microsoft.com/office/drawing/2014/chart" uri="{C3380CC4-5D6E-409C-BE32-E72D297353CC}">
              <c16:uniqueId val="{00000000-E145-4568-AE8C-7FBD83E281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E145-4568-AE8C-7FBD83E281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6" zoomScale="175" zoomScaleNormal="1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つがる市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30777</v>
      </c>
      <c r="AM8" s="46"/>
      <c r="AN8" s="46"/>
      <c r="AO8" s="46"/>
      <c r="AP8" s="46"/>
      <c r="AQ8" s="46"/>
      <c r="AR8" s="46"/>
      <c r="AS8" s="46"/>
      <c r="AT8" s="45">
        <f>データ!T6</f>
        <v>253.55</v>
      </c>
      <c r="AU8" s="45"/>
      <c r="AV8" s="45"/>
      <c r="AW8" s="45"/>
      <c r="AX8" s="45"/>
      <c r="AY8" s="45"/>
      <c r="AZ8" s="45"/>
      <c r="BA8" s="45"/>
      <c r="BB8" s="45">
        <f>データ!U6</f>
        <v>121.38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62.7</v>
      </c>
      <c r="J10" s="45"/>
      <c r="K10" s="45"/>
      <c r="L10" s="45"/>
      <c r="M10" s="45"/>
      <c r="N10" s="45"/>
      <c r="O10" s="45"/>
      <c r="P10" s="45">
        <f>データ!P6</f>
        <v>39.409999999999997</v>
      </c>
      <c r="Q10" s="45"/>
      <c r="R10" s="45"/>
      <c r="S10" s="45"/>
      <c r="T10" s="45"/>
      <c r="U10" s="45"/>
      <c r="V10" s="45"/>
      <c r="W10" s="45">
        <f>データ!Q6</f>
        <v>84.85</v>
      </c>
      <c r="X10" s="45"/>
      <c r="Y10" s="45"/>
      <c r="Z10" s="45"/>
      <c r="AA10" s="45"/>
      <c r="AB10" s="45"/>
      <c r="AC10" s="45"/>
      <c r="AD10" s="46">
        <f>データ!R6</f>
        <v>3410</v>
      </c>
      <c r="AE10" s="46"/>
      <c r="AF10" s="46"/>
      <c r="AG10" s="46"/>
      <c r="AH10" s="46"/>
      <c r="AI10" s="46"/>
      <c r="AJ10" s="46"/>
      <c r="AK10" s="2"/>
      <c r="AL10" s="46">
        <f>データ!V6</f>
        <v>12029</v>
      </c>
      <c r="AM10" s="46"/>
      <c r="AN10" s="46"/>
      <c r="AO10" s="46"/>
      <c r="AP10" s="46"/>
      <c r="AQ10" s="46"/>
      <c r="AR10" s="46"/>
      <c r="AS10" s="46"/>
      <c r="AT10" s="45">
        <f>データ!W6</f>
        <v>10.62</v>
      </c>
      <c r="AU10" s="45"/>
      <c r="AV10" s="45"/>
      <c r="AW10" s="45"/>
      <c r="AX10" s="45"/>
      <c r="AY10" s="45"/>
      <c r="AZ10" s="45"/>
      <c r="BA10" s="45"/>
      <c r="BB10" s="45">
        <f>データ!X6</f>
        <v>1132.67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F9SX7kYLXalvgP7/gOjWNZuEk4UZ7A9QFheFadD6Gep7csVaAqsAW9AV13I+lO1LmmyXXIvE291+4lHWT7qR0g==" saltValue="ZyEGcPNzYu/IzDudnunn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22098</v>
      </c>
      <c r="D6" s="19">
        <f t="shared" si="3"/>
        <v>46</v>
      </c>
      <c r="E6" s="19">
        <f t="shared" si="3"/>
        <v>17</v>
      </c>
      <c r="F6" s="19">
        <f t="shared" si="3"/>
        <v>5</v>
      </c>
      <c r="G6" s="19">
        <f t="shared" si="3"/>
        <v>0</v>
      </c>
      <c r="H6" s="19" t="str">
        <f t="shared" si="3"/>
        <v>青森県　つがる市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62.7</v>
      </c>
      <c r="P6" s="20">
        <f t="shared" si="3"/>
        <v>39.409999999999997</v>
      </c>
      <c r="Q6" s="20">
        <f t="shared" si="3"/>
        <v>84.85</v>
      </c>
      <c r="R6" s="20">
        <f t="shared" si="3"/>
        <v>3410</v>
      </c>
      <c r="S6" s="20">
        <f t="shared" si="3"/>
        <v>30777</v>
      </c>
      <c r="T6" s="20">
        <f t="shared" si="3"/>
        <v>253.55</v>
      </c>
      <c r="U6" s="20">
        <f t="shared" si="3"/>
        <v>121.38</v>
      </c>
      <c r="V6" s="20">
        <f t="shared" si="3"/>
        <v>12029</v>
      </c>
      <c r="W6" s="20">
        <f t="shared" si="3"/>
        <v>10.62</v>
      </c>
      <c r="X6" s="20">
        <f t="shared" si="3"/>
        <v>1132.67</v>
      </c>
      <c r="Y6" s="21" t="str">
        <f>IF(Y7="",NA(),Y7)</f>
        <v>-</v>
      </c>
      <c r="Z6" s="21" t="str">
        <f t="shared" ref="Z6:AH6" si="4">IF(Z7="",NA(),Z7)</f>
        <v>-</v>
      </c>
      <c r="AA6" s="21" t="str">
        <f t="shared" si="4"/>
        <v>-</v>
      </c>
      <c r="AB6" s="21">
        <f t="shared" si="4"/>
        <v>110.54</v>
      </c>
      <c r="AC6" s="21">
        <f t="shared" si="4"/>
        <v>113.27</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17.73</v>
      </c>
      <c r="AY6" s="21">
        <f t="shared" si="6"/>
        <v>20.5</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106.89</v>
      </c>
      <c r="BU6" s="21">
        <f t="shared" si="8"/>
        <v>103.87</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162.75</v>
      </c>
      <c r="CF6" s="21">
        <f t="shared" si="9"/>
        <v>168.25</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46.54</v>
      </c>
      <c r="CQ6" s="21">
        <f t="shared" si="10"/>
        <v>43.55</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77.3</v>
      </c>
      <c r="DB6" s="21">
        <f t="shared" si="11"/>
        <v>77.72</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3.76</v>
      </c>
      <c r="DM6" s="21">
        <f t="shared" si="12"/>
        <v>7.37</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22098</v>
      </c>
      <c r="D7" s="23">
        <v>46</v>
      </c>
      <c r="E7" s="23">
        <v>17</v>
      </c>
      <c r="F7" s="23">
        <v>5</v>
      </c>
      <c r="G7" s="23">
        <v>0</v>
      </c>
      <c r="H7" s="23" t="s">
        <v>96</v>
      </c>
      <c r="I7" s="23" t="s">
        <v>97</v>
      </c>
      <c r="J7" s="23" t="s">
        <v>98</v>
      </c>
      <c r="K7" s="23" t="s">
        <v>99</v>
      </c>
      <c r="L7" s="23" t="s">
        <v>100</v>
      </c>
      <c r="M7" s="23" t="s">
        <v>101</v>
      </c>
      <c r="N7" s="24" t="s">
        <v>102</v>
      </c>
      <c r="O7" s="24">
        <v>62.7</v>
      </c>
      <c r="P7" s="24">
        <v>39.409999999999997</v>
      </c>
      <c r="Q7" s="24">
        <v>84.85</v>
      </c>
      <c r="R7" s="24">
        <v>3410</v>
      </c>
      <c r="S7" s="24">
        <v>30777</v>
      </c>
      <c r="T7" s="24">
        <v>253.55</v>
      </c>
      <c r="U7" s="24">
        <v>121.38</v>
      </c>
      <c r="V7" s="24">
        <v>12029</v>
      </c>
      <c r="W7" s="24">
        <v>10.62</v>
      </c>
      <c r="X7" s="24">
        <v>1132.67</v>
      </c>
      <c r="Y7" s="24" t="s">
        <v>102</v>
      </c>
      <c r="Z7" s="24" t="s">
        <v>102</v>
      </c>
      <c r="AA7" s="24" t="s">
        <v>102</v>
      </c>
      <c r="AB7" s="24">
        <v>110.54</v>
      </c>
      <c r="AC7" s="24">
        <v>113.27</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17.73</v>
      </c>
      <c r="AY7" s="24">
        <v>20.5</v>
      </c>
      <c r="AZ7" s="24" t="s">
        <v>102</v>
      </c>
      <c r="BA7" s="24" t="s">
        <v>102</v>
      </c>
      <c r="BB7" s="24" t="s">
        <v>102</v>
      </c>
      <c r="BC7" s="24">
        <v>37.24</v>
      </c>
      <c r="BD7" s="24">
        <v>33.58</v>
      </c>
      <c r="BE7" s="24">
        <v>34.770000000000003</v>
      </c>
      <c r="BF7" s="24" t="s">
        <v>102</v>
      </c>
      <c r="BG7" s="24" t="s">
        <v>102</v>
      </c>
      <c r="BH7" s="24" t="s">
        <v>102</v>
      </c>
      <c r="BI7" s="24">
        <v>0</v>
      </c>
      <c r="BJ7" s="24">
        <v>0</v>
      </c>
      <c r="BK7" s="24" t="s">
        <v>102</v>
      </c>
      <c r="BL7" s="24" t="s">
        <v>102</v>
      </c>
      <c r="BM7" s="24" t="s">
        <v>102</v>
      </c>
      <c r="BN7" s="24">
        <v>783.8</v>
      </c>
      <c r="BO7" s="24">
        <v>778.81</v>
      </c>
      <c r="BP7" s="24">
        <v>786.37</v>
      </c>
      <c r="BQ7" s="24" t="s">
        <v>102</v>
      </c>
      <c r="BR7" s="24" t="s">
        <v>102</v>
      </c>
      <c r="BS7" s="24" t="s">
        <v>102</v>
      </c>
      <c r="BT7" s="24">
        <v>106.89</v>
      </c>
      <c r="BU7" s="24">
        <v>103.87</v>
      </c>
      <c r="BV7" s="24" t="s">
        <v>102</v>
      </c>
      <c r="BW7" s="24" t="s">
        <v>102</v>
      </c>
      <c r="BX7" s="24" t="s">
        <v>102</v>
      </c>
      <c r="BY7" s="24">
        <v>68.11</v>
      </c>
      <c r="BZ7" s="24">
        <v>67.23</v>
      </c>
      <c r="CA7" s="24">
        <v>60.65</v>
      </c>
      <c r="CB7" s="24" t="s">
        <v>102</v>
      </c>
      <c r="CC7" s="24" t="s">
        <v>102</v>
      </c>
      <c r="CD7" s="24" t="s">
        <v>102</v>
      </c>
      <c r="CE7" s="24">
        <v>162.75</v>
      </c>
      <c r="CF7" s="24">
        <v>168.25</v>
      </c>
      <c r="CG7" s="24" t="s">
        <v>102</v>
      </c>
      <c r="CH7" s="24" t="s">
        <v>102</v>
      </c>
      <c r="CI7" s="24" t="s">
        <v>102</v>
      </c>
      <c r="CJ7" s="24">
        <v>222.41</v>
      </c>
      <c r="CK7" s="24">
        <v>228.21</v>
      </c>
      <c r="CL7" s="24">
        <v>256.97000000000003</v>
      </c>
      <c r="CM7" s="24" t="s">
        <v>102</v>
      </c>
      <c r="CN7" s="24" t="s">
        <v>102</v>
      </c>
      <c r="CO7" s="24" t="s">
        <v>102</v>
      </c>
      <c r="CP7" s="24">
        <v>46.54</v>
      </c>
      <c r="CQ7" s="24">
        <v>43.55</v>
      </c>
      <c r="CR7" s="24" t="s">
        <v>102</v>
      </c>
      <c r="CS7" s="24" t="s">
        <v>102</v>
      </c>
      <c r="CT7" s="24" t="s">
        <v>102</v>
      </c>
      <c r="CU7" s="24">
        <v>55.26</v>
      </c>
      <c r="CV7" s="24">
        <v>54.54</v>
      </c>
      <c r="CW7" s="24">
        <v>61.14</v>
      </c>
      <c r="CX7" s="24" t="s">
        <v>102</v>
      </c>
      <c r="CY7" s="24" t="s">
        <v>102</v>
      </c>
      <c r="CZ7" s="24" t="s">
        <v>102</v>
      </c>
      <c r="DA7" s="24">
        <v>77.3</v>
      </c>
      <c r="DB7" s="24">
        <v>77.72</v>
      </c>
      <c r="DC7" s="24" t="s">
        <v>102</v>
      </c>
      <c r="DD7" s="24" t="s">
        <v>102</v>
      </c>
      <c r="DE7" s="24" t="s">
        <v>102</v>
      </c>
      <c r="DF7" s="24">
        <v>90.52</v>
      </c>
      <c r="DG7" s="24">
        <v>90.3</v>
      </c>
      <c r="DH7" s="24">
        <v>86.91</v>
      </c>
      <c r="DI7" s="24" t="s">
        <v>102</v>
      </c>
      <c r="DJ7" s="24" t="s">
        <v>102</v>
      </c>
      <c r="DK7" s="24" t="s">
        <v>102</v>
      </c>
      <c r="DL7" s="24">
        <v>3.76</v>
      </c>
      <c r="DM7" s="24">
        <v>7.37</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dcterms:created xsi:type="dcterms:W3CDTF">2023-01-12T23:42:19Z</dcterms:created>
  <dcterms:modified xsi:type="dcterms:W3CDTF">2023-01-30T05:17:54Z</dcterms:modified>
  <cp:category/>
</cp:coreProperties>
</file>