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 上水 〇\08 むつ市\"/>
    </mc:Choice>
  </mc:AlternateContent>
  <xr:revisionPtr revIDLastSave="0" documentId="13_ncr:1_{20143107-8951-4D4C-96B2-C51AEF80CC1E}" xr6:coauthVersionLast="47" xr6:coauthVersionMax="47" xr10:uidLastSave="{00000000-0000-0000-0000-000000000000}"/>
  <workbookProtection workbookAlgorithmName="SHA-512" workbookHashValue="V23Zrpq4DXZIOfWca2T0A11lsRzAl8xYH5aWLtVVxjAEOTRXtorHTvUoXC3B06Str6LPNgBYcGFgKnhPKyhgoA==" workbookSaltValue="TYu/L4qMk3VvMy0KDxsui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BB10" i="4"/>
  <c r="AT10"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<sst xmlns="http://schemas.openxmlformats.org/spreadsheetml/2006/main" count="228" uniqueCount="113">
  <si>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</si>
  <si>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</si>
  <si>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</si>
  <si>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</si>
  <si>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</si>
  <si>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</si>
  <si>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</si>
  <si>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</si>
  <si>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</si>
  <si>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</si>
  <si>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</si>
  <si>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</si>
  <si>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</si>
  <si>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</si>
  <si>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</si>
  <si>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</si>
  <si>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</si>
  <si>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</si>
  <si>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</si>
  <si>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</si>
  <si>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</si>
  <si>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</si>
  <si>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</si>
  <si>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</si>
  <si>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</si>
  <si>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</si>
  <si>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</si>
  <si>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</si>
  <si>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</si>
  <si>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</si>
  <si>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</si>
  <si>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</si>
  <si>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</si>
  <si>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</si>
  <si>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</si>
  <si>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</si>
  <si>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</si>
  <si>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</si>
  <si>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</si>
  <si>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</si>
  <si>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</si>
  <si>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</si>
  <si>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</si>
  <si>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</si>
  <si>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</si>
  <si>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</si>
  <si>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</si>
  <si>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</si>
  <si>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</si>
  <si>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</si>
  <si>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</si>
  <si>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</si>
  <si>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</si>
  <si>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</si>
  <si>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</si>
  <si>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</si>
  <si>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</si>
  <si>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</si>
  <si>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</si>
  <si>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</si>
  <si>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</si>
  <si>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</si>
  <si>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</si>
  <si>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</si>
  <si>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</si>
  <si>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</si>
  <si>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</si>
  <si>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</si>
  <si>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</si>
  <si>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</si>
  <si>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</si>
  <si>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</si>
  <si>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</si>
  <si>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</si>
  <si>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</si>
  <si>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</si>
  <si>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</si>
  <si>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</si>
  <si>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</si>
  <si>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</si>
  <si>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</si>
  <si>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</si>
  <si>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</si>
  <si>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</si>
  <si>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</si>
  <si>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</si>
  <si>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</si>
  <si>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</si>
  <si>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</si>
  <si>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</si>
  <si>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</si>
  <si>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</si>
  <si>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</si>
  <si>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</si>
  <si>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</si>
  <si>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</si>
  <si>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</si>
  <si>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</si>
  <si>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</si>
  <si>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</si>
  <si>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</si>
  <si>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</si>
  <si>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</si>
  <si>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</si>
  <si>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</si>
  <si>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</si>
  <si>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</si>
  <si>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</si>
  <si>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</si>
  <si>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</si>
  <si>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給水収益は人口減等の影響により、今後も減少となる見込みであり、老朽施設の維持管理費用や減価償却費も増加傾向にあることから、令和４年度中に見直しをおこなう水道ビジョン（経営戦略）を基に、計画的に施設等の更新及びダウンサイジングに取り組み、事業運営の効率化を図るとともに、より一層の経費削減を行い、経営改善を図っていく必要がある。</t>
    <rPh sb="63" eb="65">
      <t>レイワ</t>
    </rPh>
    <rPh sb="66" eb="68">
      <t>ネンド</t>
    </rPh>
    <rPh sb="68" eb="69">
      <t>チュウ</t>
    </rPh>
    <rPh sb="70" eb="72">
      <t>ミナオ</t>
    </rPh>
    <rPh sb="78" eb="80">
      <t>スイドウ</t>
    </rPh>
    <rPh sb="85" eb="89">
      <t>ケイエイセンリャク</t>
    </rPh>
    <rPh sb="91" eb="92">
      <t>モト</t>
    </rPh>
    <rPh sb="94" eb="97">
      <t>ケイカクテキ</t>
    </rPh>
    <rPh sb="98" eb="100">
      <t>シセツ</t>
    </rPh>
    <rPh sb="100" eb="101">
      <t>トウ</t>
    </rPh>
    <rPh sb="102" eb="104">
      <t>コウシン</t>
    </rPh>
    <rPh sb="104" eb="105">
      <t>オヨ</t>
    </rPh>
    <rPh sb="115" eb="116">
      <t>ト</t>
    </rPh>
    <rPh sb="117" eb="118">
      <t>ク</t>
    </rPh>
    <phoneticPr fontId="4"/>
  </si>
  <si>
    <t>　①経常収支比率はコロナ禍の水道料金減免措置の影響により減少した前年度に比べ増加、依然100％以上で推移しており、健全な経営を維持している。また、③流動比率も類似団体の平均値を下回っているものの、100％以上となっており、短期債務に対する支払能力は良好といえる。
　④企業債残高対給水収益比率は、コロナ禍の水道料金減免措置の影響により増加した前年度と比べ減少しているものの、さまざまな拡張事業、簡易水道統合事業及び老朽管更新事業等を企業債の借入により実施しており、類似団体の平均値と比較すると、依然高い数値となっている。
　⑤料金回収率は、コロナ禍の水道料金減免措置の影響により減少した前年度と比較し増加、概ね類似団体同様であり、全国値を上回っている。
　⑥給水原価は、類似団体の平均より高い値にあることから、有収率の向上に努めるとともに経費削減に継続的に取り組む必要がある。
　⑦施設利用率は高い数値を維持しているが、より効率的な経営のために計画的に施設等の更新及びダウンサイジングに取り組む必要がある。
　⑧有収率に関しては、依然として類似団体より低い状況にあるため、今後もより一層の漏水対策を実施し、有収率の向上に努める。</t>
    <rPh sb="12" eb="13">
      <t>カ</t>
    </rPh>
    <rPh sb="14" eb="18">
      <t>スイドウリョウキン</t>
    </rPh>
    <rPh sb="18" eb="20">
      <t>ゲンメン</t>
    </rPh>
    <rPh sb="20" eb="22">
      <t>ソチ</t>
    </rPh>
    <rPh sb="23" eb="25">
      <t>エイキョウ</t>
    </rPh>
    <rPh sb="28" eb="30">
      <t>ゲンショウ</t>
    </rPh>
    <rPh sb="32" eb="35">
      <t>ゼンネンド</t>
    </rPh>
    <rPh sb="36" eb="37">
      <t>クラ</t>
    </rPh>
    <rPh sb="38" eb="40">
      <t>ゾウカ</t>
    </rPh>
    <rPh sb="41" eb="43">
      <t>イゼン</t>
    </rPh>
    <rPh sb="151" eb="152">
      <t>カ</t>
    </rPh>
    <rPh sb="153" eb="157">
      <t>スイドウリョウキン</t>
    </rPh>
    <rPh sb="157" eb="159">
      <t>ゲンメン</t>
    </rPh>
    <rPh sb="159" eb="161">
      <t>ソチ</t>
    </rPh>
    <rPh sb="162" eb="164">
      <t>エイキョウ</t>
    </rPh>
    <rPh sb="167" eb="169">
      <t>ゾウカ</t>
    </rPh>
    <rPh sb="175" eb="176">
      <t>クラ</t>
    </rPh>
    <rPh sb="177" eb="179">
      <t>ゲンショウ</t>
    </rPh>
    <rPh sb="263" eb="265">
      <t>リョウキン</t>
    </rPh>
    <rPh sb="265" eb="268">
      <t>カイシュウリツ</t>
    </rPh>
    <rPh sb="284" eb="286">
      <t>エイキョウ</t>
    </rPh>
    <rPh sb="289" eb="291">
      <t>ゲンショウ</t>
    </rPh>
    <rPh sb="293" eb="296">
      <t>ゼンネンド</t>
    </rPh>
    <rPh sb="297" eb="299">
      <t>ヒカク</t>
    </rPh>
    <rPh sb="300" eb="302">
      <t>ゾウカ</t>
    </rPh>
    <rPh sb="303" eb="304">
      <t>オオム</t>
    </rPh>
    <rPh sb="305" eb="307">
      <t>ルイジ</t>
    </rPh>
    <rPh sb="307" eb="309">
      <t>ダンタイ</t>
    </rPh>
    <rPh sb="309" eb="311">
      <t>ドウヨウ</t>
    </rPh>
    <rPh sb="355" eb="358">
      <t>ユウシュウリツ</t>
    </rPh>
    <rPh sb="359" eb="361">
      <t>コウジョウ</t>
    </rPh>
    <rPh sb="362" eb="363">
      <t>ツト</t>
    </rPh>
    <rPh sb="374" eb="377">
      <t>ケイゾクテキ</t>
    </rPh>
    <rPh sb="391" eb="393">
      <t>シセツ</t>
    </rPh>
    <rPh sb="393" eb="395">
      <t>リヨウ</t>
    </rPh>
    <rPh sb="395" eb="396">
      <t>リツ</t>
    </rPh>
    <rPh sb="397" eb="398">
      <t>タカ</t>
    </rPh>
    <rPh sb="399" eb="401">
      <t>スウチ</t>
    </rPh>
    <rPh sb="402" eb="404">
      <t>イジ</t>
    </rPh>
    <rPh sb="412" eb="415">
      <t>コウリツテキ</t>
    </rPh>
    <rPh sb="416" eb="418">
      <t>ケイエイ</t>
    </rPh>
    <rPh sb="422" eb="425">
      <t>ケイカクテキ</t>
    </rPh>
    <rPh sb="426" eb="429">
      <t>シセツトウ</t>
    </rPh>
    <rPh sb="430" eb="433">
      <t>コウシンオヨ</t>
    </rPh>
    <rPh sb="443" eb="444">
      <t>ト</t>
    </rPh>
    <rPh sb="445" eb="446">
      <t>ク</t>
    </rPh>
    <rPh sb="447" eb="449">
      <t>ヒツヨウ</t>
    </rPh>
    <phoneticPr fontId="4"/>
  </si>
  <si>
    <t>　①有形固定資産減価償却率は、全国及び類似団体の平均値を下回っているものの、施設や管路の老朽化が進んでおり、数値が増加傾向にある。老朽化した施設・管路等の更新については、重要度・優先度を踏まえて計画的に更新していくこととしている。
　②管路経年化率は、令和２年度より増加しているが全国値及び類似団体平均値を下回っている。
  H29の「当該値」は、以下のとおり訂正
　　　　　　　　正　　誤
　　　　H29　　8.98　2.98
　③管路更新率は、令和1年度以降に水道ビジョンで計画されていた配水場、ポンプ場を新設したことから類似団体平均値及び全国平均値より下回っている。</t>
    <rPh sb="65" eb="68">
      <t>ロウキュウカ</t>
    </rPh>
    <rPh sb="73" eb="75">
      <t>カンロ</t>
    </rPh>
    <rPh sb="75" eb="76">
      <t>トウ</t>
    </rPh>
    <rPh sb="77" eb="79">
      <t>コウシン</t>
    </rPh>
    <rPh sb="85" eb="88">
      <t>ジュウヨウド</t>
    </rPh>
    <rPh sb="89" eb="92">
      <t>ユウセンド</t>
    </rPh>
    <rPh sb="93" eb="94">
      <t>フ</t>
    </rPh>
    <rPh sb="97" eb="99">
      <t>ケイカク</t>
    </rPh>
    <rPh sb="99" eb="100">
      <t>テキ</t>
    </rPh>
    <rPh sb="101" eb="103">
      <t>コウシン</t>
    </rPh>
    <rPh sb="126" eb="128">
      <t>レイワ</t>
    </rPh>
    <rPh sb="129" eb="131">
      <t>ネンド</t>
    </rPh>
    <rPh sb="133" eb="135">
      <t>ゾウカ</t>
    </rPh>
    <rPh sb="140" eb="142">
      <t>ゼンコク</t>
    </rPh>
    <rPh sb="142" eb="143">
      <t>アタイ</t>
    </rPh>
    <rPh sb="143" eb="144">
      <t>オヨ</t>
    </rPh>
    <rPh sb="145" eb="149">
      <t>ルイジダンタイ</t>
    </rPh>
    <rPh sb="149" eb="152">
      <t>ヘイキンチ</t>
    </rPh>
    <rPh sb="153" eb="155">
      <t>シタマワ</t>
    </rPh>
    <rPh sb="232" eb="234">
      <t>スイドウ</t>
    </rPh>
    <rPh sb="239" eb="241">
      <t>ケイカク</t>
    </rPh>
    <rPh sb="246" eb="249">
      <t>ハイスイジョウ</t>
    </rPh>
    <rPh sb="253" eb="254">
      <t>ジョウ</t>
    </rPh>
    <rPh sb="255" eb="257">
      <t>シンセツ</t>
    </rPh>
    <rPh sb="263" eb="267">
      <t>ルイジダンタイ</t>
    </rPh>
    <rPh sb="267" eb="270">
      <t>ヘイキンチ</t>
    </rPh>
    <rPh sb="270" eb="27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</si>
</sst>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0.95</c:v>
                </c:pt>
                <c:pt idx="1">
                  <c:v>0.9</c:v>
                </c:pt>
                <c:pt idx="2">
                  <c:v>0.14000000000000001</c:v>
                </c:pt>
                <c:pt idx="3">
                  <c:v>0.3</c:v>
                </c:pt>
                <c:pt idx="4">
                  <c:v>0.53</c:v>
                </c:pt>
              </c:numCache>
            </c:numRef>
          </c:val>
          <c:extLst>
            <c:ext xmlns:c16="http://schemas.microsoft.com/office/drawing/2014/chart" uri="{C3380CC4-5D6E-409C-BE32-E72D297353CC}">
              <c16:uniqueId val="{00000000-B6C3-4562-9424-0BAB71B181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6C3-4562-9424-0BAB71B181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76.36</c:v>
                </c:pt>
                <c:pt idx="1">
                  <c:v>75.22</c:v>
                </c:pt>
                <c:pt idx="2">
                  <c:v>75.33</c:v>
                </c:pt>
                <c:pt idx="3">
                  <c:v>74.97</c:v>
                </c:pt>
                <c:pt idx="4">
                  <c:v>75.19</c:v>
                </c:pt>
              </c:numCache>
            </c:numRef>
          </c:val>
          <c:extLst>
            <c:ext xmlns:c16="http://schemas.microsoft.com/office/drawing/2014/chart" uri="{C3380CC4-5D6E-409C-BE32-E72D297353CC}">
              <c16:uniqueId val="{00000000-2BE0-4CDF-95D2-6F47CC0F88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2BE0-4CDF-95D2-6F47CC0F88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79.23</c:v>
                </c:pt>
                <c:pt idx="1">
                  <c:v>78.849999999999994</c:v>
                </c:pt>
                <c:pt idx="2">
                  <c:v>78.16</c:v>
                </c:pt>
                <c:pt idx="3">
                  <c:v>78.48</c:v>
                </c:pt>
                <c:pt idx="4">
                  <c:v>78.34</c:v>
                </c:pt>
              </c:numCache>
            </c:numRef>
          </c:val>
          <c:extLst>
            <c:ext xmlns:c16="http://schemas.microsoft.com/office/drawing/2014/chart" uri="{C3380CC4-5D6E-409C-BE32-E72D297353CC}">
              <c16:uniqueId val="{00000000-7C27-4CCF-A720-2545B5C5E2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7C27-4CCF-A720-2545B5C5E2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107.88</c:v>
                </c:pt>
                <c:pt idx="1">
                  <c:v>107.04</c:v>
                </c:pt>
                <c:pt idx="2">
                  <c:v>108.39</c:v>
                </c:pt>
                <c:pt idx="3">
                  <c:v>102.71</c:v>
                </c:pt>
                <c:pt idx="4">
                  <c:v>106.54</c:v>
                </c:pt>
              </c:numCache>
            </c:numRef>
          </c:val>
          <c:extLst>
            <c:ext xmlns:c16="http://schemas.microsoft.com/office/drawing/2014/chart" uri="{C3380CC4-5D6E-409C-BE32-E72D297353CC}">
              <c16:uniqueId val="{00000000-FFCE-46B7-80AB-0AAFB06BF1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FCE-46B7-80AB-0AAFB06BF1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43.86</c:v>
                </c:pt>
                <c:pt idx="1">
                  <c:v>45.16</c:v>
                </c:pt>
                <c:pt idx="2">
                  <c:v>46.7</c:v>
                </c:pt>
                <c:pt idx="3">
                  <c:v>47.96</c:v>
                </c:pt>
                <c:pt idx="4">
                  <c:v>48.82</c:v>
                </c:pt>
              </c:numCache>
            </c:numRef>
          </c:val>
          <c:extLst>
            <c:ext xmlns:c16="http://schemas.microsoft.com/office/drawing/2014/chart" uri="{C3380CC4-5D6E-409C-BE32-E72D297353CC}">
              <c16:uniqueId val="{00000000-A677-4563-90EB-0D1016614A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A677-4563-90EB-0D1016614A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2.98</c:v>
                </c:pt>
                <c:pt idx="1">
                  <c:v>10.43</c:v>
                </c:pt>
                <c:pt idx="2">
                  <c:v>5.65</c:v>
                </c:pt>
                <c:pt idx="3">
                  <c:v>5.64</c:v>
                </c:pt>
                <c:pt idx="4">
                  <c:v>10.58</c:v>
                </c:pt>
              </c:numCache>
            </c:numRef>
          </c:val>
          <c:extLst>
            <c:ext xmlns:c16="http://schemas.microsoft.com/office/drawing/2014/chart" uri="{C3380CC4-5D6E-409C-BE32-E72D297353CC}">
              <c16:uniqueId val="{00000000-68C6-4C9F-BA74-E45F30CA6B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68C6-4C9F-BA74-E45F30CA6B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8C-4382-B1D1-346CD3F651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D8C-4382-B1D1-346CD3F651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164.79</c:v>
                </c:pt>
                <c:pt idx="1">
                  <c:v>168.77</c:v>
                </c:pt>
                <c:pt idx="2">
                  <c:v>159.81</c:v>
                </c:pt>
                <c:pt idx="3">
                  <c:v>138.57</c:v>
                </c:pt>
                <c:pt idx="4">
                  <c:v>124.93</c:v>
                </c:pt>
              </c:numCache>
            </c:numRef>
          </c:val>
          <c:extLst>
            <c:ext xmlns:c16="http://schemas.microsoft.com/office/drawing/2014/chart" uri="{C3380CC4-5D6E-409C-BE32-E72D297353CC}">
              <c16:uniqueId val="{00000000-688E-45FA-962D-3080E00979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88E-45FA-962D-3080E00979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954.15</c:v>
                </c:pt>
                <c:pt idx="1">
                  <c:v>952.11</c:v>
                </c:pt>
                <c:pt idx="2">
                  <c:v>939.16</c:v>
                </c:pt>
                <c:pt idx="3">
                  <c:v>980.52</c:v>
                </c:pt>
                <c:pt idx="4">
                  <c:v>889.22</c:v>
                </c:pt>
              </c:numCache>
            </c:numRef>
          </c:val>
          <c:extLst>
            <c:ext xmlns:c16="http://schemas.microsoft.com/office/drawing/2014/chart" uri="{C3380CC4-5D6E-409C-BE32-E72D297353CC}">
              <c16:uniqueId val="{00000000-1721-4594-8C72-B842DD677A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721-4594-8C72-B842DD677A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c:v>
                </c:pt>
                <c:pt idx="1">
                  <c:v>103.67</c:v>
                </c:pt>
                <c:pt idx="2">
                  <c:v>105.75</c:v>
                </c:pt>
                <c:pt idx="3">
                  <c:v>99.08</c:v>
                </c:pt>
                <c:pt idx="4">
                  <c:v>103.73</c:v>
                </c:pt>
              </c:numCache>
            </c:numRef>
          </c:val>
          <c:extLst>
            <c:ext xmlns:c16="http://schemas.microsoft.com/office/drawing/2014/chart" uri="{C3380CC4-5D6E-409C-BE32-E72D297353CC}">
              <c16:uniqueId val="{00000000-0EEC-48FE-9271-D40F2B2EC0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EEC-48FE-9271-D40F2B2EC0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236.38</c:v>
                </c:pt>
                <c:pt idx="1">
                  <c:v>239.3</c:v>
                </c:pt>
                <c:pt idx="2">
                  <c:v>236.07</c:v>
                </c:pt>
                <c:pt idx="3">
                  <c:v>236.47</c:v>
                </c:pt>
                <c:pt idx="4">
                  <c:v>237.5</c:v>
                </c:pt>
              </c:numCache>
            </c:numRef>
          </c:val>
          <c:extLst>
            <c:ext xmlns:c16="http://schemas.microsoft.com/office/drawing/2014/chart" uri="{C3380CC4-5D6E-409C-BE32-E72D297353CC}">
              <c16:uniqueId val="{00000000-6566-4CE0-BEBF-76710C60D0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566-4CE0-BEBF-76710C60D0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むつ市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自治体職員</v>
      </c>
      <c r="AE8" s="69"/>
      <c r="AF8" s="69"/>
      <c r="AG8" s="69"/>
      <c r="AH8" s="69"/>
      <c r="AI8" s="69"/>
      <c r="AJ8" s="69"/>
      <c r="AK8" s="2"/>
      <c r="AL8" s="60">
        <f>データ!$R$6</f>
        <v>54967</v>
      </c>
      <c r="AM8" s="60"/>
      <c r="AN8" s="60"/>
      <c r="AO8" s="60"/>
      <c r="AP8" s="60"/>
      <c r="AQ8" s="60"/>
      <c r="AR8" s="60"/>
      <c r="AS8" s="60"/>
      <c r="AT8" s="37">
        <f>データ!$S$6</f>
        <v>864.2</v>
      </c>
      <c r="AU8" s="38"/>
      <c r="AV8" s="38"/>
      <c r="AW8" s="38"/>
      <c r="AX8" s="38"/>
      <c r="AY8" s="38"/>
      <c r="AZ8" s="38"/>
      <c r="BA8" s="38"/>
      <c r="BB8" s="49">
        <f>データ!$T$6</f>
        <v>63.6</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38.89</v>
      </c>
      <c r="J10" s="38"/>
      <c r="K10" s="38"/>
      <c r="L10" s="38"/>
      <c r="M10" s="38"/>
      <c r="N10" s="38"/>
      <c r="O10" s="59"/>
      <c r="P10" s="49">
        <f>データ!$P$6</f>
        <v>94.06</v>
      </c>
      <c r="Q10" s="49"/>
      <c r="R10" s="49"/>
      <c r="S10" s="49"/>
      <c r="T10" s="49"/>
      <c r="U10" s="49"/>
      <c r="V10" s="49"/>
      <c r="W10" s="60">
        <f>データ!$Q$6</f>
        <v>4675</v>
      </c>
      <c r="X10" s="60"/>
      <c r="Y10" s="60"/>
      <c r="Z10" s="60"/>
      <c r="AA10" s="60"/>
      <c r="AB10" s="60"/>
      <c r="AC10" s="60"/>
      <c r="AD10" s="2"/>
      <c r="AE10" s="2"/>
      <c r="AF10" s="2"/>
      <c r="AG10" s="2"/>
      <c r="AH10" s="2"/>
      <c r="AI10" s="2"/>
      <c r="AJ10" s="2"/>
      <c r="AK10" s="2"/>
      <c r="AL10" s="60">
        <f>データ!$U$6</f>
        <v>51137</v>
      </c>
      <c r="AM10" s="60"/>
      <c r="AN10" s="60"/>
      <c r="AO10" s="60"/>
      <c r="AP10" s="60"/>
      <c r="AQ10" s="60"/>
      <c r="AR10" s="60"/>
      <c r="AS10" s="60"/>
      <c r="AT10" s="37">
        <f>データ!$V$6</f>
        <v>72.23</v>
      </c>
      <c r="AU10" s="38"/>
      <c r="AV10" s="38"/>
      <c r="AW10" s="38"/>
      <c r="AX10" s="38"/>
      <c r="AY10" s="38"/>
      <c r="AZ10" s="38"/>
      <c r="BA10" s="38"/>
      <c r="BB10" s="49">
        <f>データ!$W$6</f>
        <v>707.97</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110</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WRAXRgSccc22xhlbL3mlXD6QAN8DTRPkBXLPq5xAA72tBVnmkpxq55pa6I0lw9Hx4TNHsmIM8mk7sM68XT9Eg==" saltValue="6/G6mysBGcm7RCCQygqR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22080</v>
      </c>
      <c r="D6" s="20">
        <f t="shared" si="3"/>
        <v>46</v>
      </c>
      <c r="E6" s="20">
        <f t="shared" si="3"/>
        <v>1</v>
      </c>
      <c r="F6" s="20">
        <f t="shared" si="3"/>
        <v>0</v>
      </c>
      <c r="G6" s="20">
        <f t="shared" si="3"/>
        <v>1</v>
      </c>
      <c r="H6" s="20" t="str">
        <f t="shared" si="3"/>
        <v>青森県　むつ市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38.89</v>
      </c>
      <c r="P6" s="21">
        <f t="shared" si="3"/>
        <v>94.06</v>
      </c>
      <c r="Q6" s="21">
        <f t="shared" si="3"/>
        <v>4675</v>
      </c>
      <c r="R6" s="21">
        <f t="shared" si="3"/>
        <v>54967</v>
      </c>
      <c r="S6" s="21">
        <f t="shared" si="3"/>
        <v>864.2</v>
      </c>
      <c r="T6" s="21">
        <f t="shared" si="3"/>
        <v>63.6</v>
      </c>
      <c r="U6" s="21">
        <f t="shared" si="3"/>
        <v>51137</v>
      </c>
      <c r="V6" s="21">
        <f t="shared" si="3"/>
        <v>72.23</v>
      </c>
      <c r="W6" s="21">
        <f t="shared" si="3"/>
        <v>707.97</v>
      </c>
      <c r="X6" s="22">
        <f>IF(X7="",NA(),X7)</f>
        <v>107.88</v>
      </c>
      <c r="Y6" s="22">
        <f t="shared" ref="Y6:AG6" si="4">IF(Y7="",NA(),Y7)</f>
        <v>107.04</v>
      </c>
      <c r="Z6" s="22">
        <f t="shared" si="4"/>
        <v>108.39</v>
      </c>
      <c r="AA6" s="22">
        <f t="shared" si="4"/>
        <v>102.71</v>
      </c>
      <c r="AB6" s="22">
        <f t="shared" si="4"/>
        <v>106.54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164.79</v>
      </c>
      <c r="AU6" s="22">
        <f t="shared" ref="AU6:BC6" si="6">IF(AU7="",NA(),AU7)</f>
        <v>168.77</v>
      </c>
      <c r="AV6" s="22">
        <f t="shared" si="6"/>
        <v>159.81</v>
      </c>
      <c r="AW6" s="22">
        <f t="shared" si="6"/>
        <v>138.57</v>
      </c>
      <c r="AX6" s="22">
        <f t="shared" si="6"/>
        <v>124.93</v>
      </c>
      <c r="AY6" s="22">
        <f t="shared" si="6"/>
        <v>355.5</v>
      </c>
      <c r="AZ6" s="22">
        <f t="shared" si="6"/>
        <v>349.83</v>
      </c>
      <c r="BA6" s="22">
        <f t="shared" si="6"/>
        <v>360.86</v>
      </c>
      <c r="BB6" s="22">
        <f t="shared" si="6"/>
        <v>350.79</v>
      </c>
      <c r="BC6" s="22">
        <f t="shared" si="6"/>
        <v>354.57</v>
      </c>
      <c r="BD6" s="21" t="str">
        <f>IF(BD7="","",IF(BD7="-","【-】","【"&amp;SUBSTITUTE(TEXT(BD7,"#,##0.00"),"-","△")&amp;"】"))</f>
        <v>【261.51】</v>
      </c>
      <c r="BE6" s="22">
        <f>IF(BE7="",NA(),BE7)</f>
        <v>954.15</v>
      </c>
      <c r="BF6" s="22">
        <f t="shared" ref="BF6:BN6" si="7">IF(BF7="",NA(),BF7)</f>
        <v>952.11</v>
      </c>
      <c r="BG6" s="22">
        <f t="shared" si="7"/>
        <v>939.16</v>
      </c>
      <c r="BH6" s="22">
        <f t="shared" si="7"/>
        <v>980.52</v>
      </c>
      <c r="BI6" s="22">
        <f t="shared" si="7"/>
        <v>889.22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v>
      </c>
      <c r="BQ6" s="22">
        <f t="shared" ref="BQ6:BY6" si="8">IF(BQ7="",NA(),BQ7)</f>
        <v>103.67</v>
      </c>
      <c r="BR6" s="22">
        <f t="shared" si="8"/>
        <v>105.75</v>
      </c>
      <c r="BS6" s="22">
        <f t="shared" si="8"/>
        <v>99.08</v>
      </c>
      <c r="BT6" s="22">
        <f t="shared" si="8"/>
        <v>103.73</v>
      </c>
      <c r="BU6" s="22">
        <f t="shared" si="8"/>
        <v>104.57</v>
      </c>
      <c r="BV6" s="22">
        <f t="shared" si="8"/>
        <v>103.54</v>
      </c>
      <c r="BW6" s="22">
        <f t="shared" si="8"/>
        <v>103.32</v>
      </c>
      <c r="BX6" s="22">
        <f t="shared" si="8"/>
        <v>100.85</v>
      </c>
      <c r="BY6" s="22">
        <f t="shared" si="8"/>
        <v>103.79</v>
      </c>
      <c r="BZ6" s="21" t="str">
        <f>IF(BZ7="","",IF(BZ7="-","【-】","【"&amp;SUBSTITUTE(TEXT(BZ7,"#,##0.00"),"-","△")&amp;"】"))</f>
        <v>【102.35】</v>
      </c>
      <c r="CA6" s="22">
        <f>IF(CA7="",NA(),CA7)</f>
        <v>236.38</v>
      </c>
      <c r="CB6" s="22">
        <f t="shared" ref="CB6:CJ6" si="9">IF(CB7="",NA(),CB7)</f>
        <v>239.3</v>
      </c>
      <c r="CC6" s="22">
        <f t="shared" si="9"/>
        <v>236.07</v>
      </c>
      <c r="CD6" s="22">
        <f t="shared" si="9"/>
        <v>236.47</v>
      </c>
      <c r="CE6" s="22">
        <f t="shared" si="9"/>
        <v>237.5</v>
      </c>
      <c r="CF6" s="22">
        <f t="shared" si="9"/>
        <v>165.47</v>
      </c>
      <c r="CG6" s="22">
        <f t="shared" si="9"/>
        <v>167.46</v>
      </c>
      <c r="CH6" s="22">
        <f t="shared" si="9"/>
        <v>168.56</v>
      </c>
      <c r="CI6" s="22">
        <f t="shared" si="9"/>
        <v>167.1</v>
      </c>
      <c r="CJ6" s="22">
        <f t="shared" si="9"/>
        <v>167.86</v>
      </c>
      <c r="CK6" s="21" t="str">
        <f>IF(CK7="","",IF(CK7="-","【-】","【"&amp;SUBSTITUTE(TEXT(CK7,"#,##0.00"),"-","△")&amp;"】"))</f>
        <v>【167.74】</v>
      </c>
      <c r="CL6" s="22">
        <f>IF(CL7="",NA(),CL7)</f>
        <v>76.36</v>
      </c>
      <c r="CM6" s="22">
        <f t="shared" ref="CM6:CU6" si="10">IF(CM7="",NA(),CM7)</f>
        <v>75.22</v>
      </c>
      <c r="CN6" s="22">
        <f t="shared" si="10"/>
        <v>75.33</v>
      </c>
      <c r="CO6" s="22">
        <f t="shared" si="10"/>
        <v>74.97</v>
      </c>
      <c r="CP6" s="22">
        <f t="shared" si="10"/>
        <v>75.19</v>
      </c>
      <c r="CQ6" s="22">
        <f t="shared" si="10"/>
        <v>59.74</v>
      </c>
      <c r="CR6" s="22">
        <f t="shared" si="10"/>
        <v>59.46</v>
      </c>
      <c r="CS6" s="22">
        <f t="shared" si="10"/>
        <v>59.51</v>
      </c>
      <c r="CT6" s="22">
        <f t="shared" si="10"/>
        <v>59.91</v>
      </c>
      <c r="CU6" s="22">
        <f t="shared" si="10"/>
        <v>59.4</v>
      </c>
      <c r="CV6" s="21" t="str">
        <f>IF(CV7="","",IF(CV7="-","【-】","【"&amp;SUBSTITUTE(TEXT(CV7,"#,##0.00"),"-","△")&amp;"】"))</f>
        <v>【60.29】</v>
      </c>
      <c r="CW6" s="22">
        <f>IF(CW7="",NA(),CW7)</f>
        <v>79.23</v>
      </c>
      <c r="CX6" s="22">
        <f t="shared" ref="CX6:DF6" si="11">IF(CX7="",NA(),CX7)</f>
        <v>78.849999999999994</v>
      </c>
      <c r="CY6" s="22">
        <f t="shared" si="11"/>
        <v>78.16</v>
      </c>
      <c r="CZ6" s="22">
        <f t="shared" si="11"/>
        <v>78.48</v>
      </c>
      <c r="DA6" s="22">
        <f t="shared" si="11"/>
        <v>78.34</v>
      </c>
      <c r="DB6" s="22">
        <f t="shared" si="11"/>
        <v>87.28</v>
      </c>
      <c r="DC6" s="22">
        <f t="shared" si="11"/>
        <v>87.41</v>
      </c>
      <c r="DD6" s="22">
        <f t="shared" si="11"/>
        <v>87.08</v>
      </c>
      <c r="DE6" s="22">
        <f t="shared" si="11"/>
        <v>87.26</v>
      </c>
      <c r="DF6" s="22">
        <f t="shared" si="11"/>
        <v>87.57</v>
      </c>
      <c r="DG6" s="21" t="str">
        <f>IF(DG7="","",IF(DG7="-","【-】","【"&amp;SUBSTITUTE(TEXT(DG7,"#,##0.00"),"-","△")&amp;"】"))</f>
        <v>【90.12】</v>
      </c>
      <c r="DH6" s="22">
        <f>IF(DH7="",NA(),DH7)</f>
        <v>43.86</v>
      </c>
      <c r="DI6" s="22">
        <f t="shared" ref="DI6:DQ6" si="12">IF(DI7="",NA(),DI7)</f>
        <v>45.16</v>
      </c>
      <c r="DJ6" s="22">
        <f t="shared" si="12"/>
        <v>46.7</v>
      </c>
      <c r="DK6" s="22">
        <f t="shared" si="12"/>
        <v>47.96</v>
      </c>
      <c r="DL6" s="22">
        <f t="shared" si="12"/>
        <v>48.82</v>
      </c>
      <c r="DM6" s="22">
        <f t="shared" si="12"/>
        <v>46.94</v>
      </c>
      <c r="DN6" s="22">
        <f t="shared" si="12"/>
        <v>47.62</v>
      </c>
      <c r="DO6" s="22">
        <f t="shared" si="12"/>
        <v>48.55</v>
      </c>
      <c r="DP6" s="22">
        <f t="shared" si="12"/>
        <v>49.2</v>
      </c>
      <c r="DQ6" s="22">
        <f t="shared" si="12"/>
        <v>50.01</v>
      </c>
      <c r="DR6" s="21" t="str">
        <f>IF(DR7="","",IF(DR7="-","【-】","【"&amp;SUBSTITUTE(TEXT(DR7,"#,##0.00"),"-","△")&amp;"】"))</f>
        <v>【50.88】</v>
      </c>
      <c r="DS6" s="22">
        <f>IF(DS7="",NA(),DS7)</f>
        <v>2.98</v>
      </c>
      <c r="DT6" s="22">
        <f t="shared" ref="DT6:EB6" si="13">IF(DT7="",NA(),DT7)</f>
        <v>10.43</v>
      </c>
      <c r="DU6" s="22">
        <f t="shared" si="13"/>
        <v>5.65</v>
      </c>
      <c r="DV6" s="22">
        <f t="shared" si="13"/>
        <v>5.64</v>
      </c>
      <c r="DW6" s="22">
        <f t="shared" si="13"/>
        <v>10.58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0.95</v>
      </c>
      <c r="EE6" s="22">
        <f t="shared" ref="EE6:EM6" si="14">IF(EE7="",NA(),EE7)</f>
        <v>0.9</v>
      </c>
      <c r="EF6" s="22">
        <f t="shared" si="14"/>
        <v>0.14000000000000001</v>
      </c>
      <c r="EG6" s="22">
        <f t="shared" si="14"/>
        <v>0.3</v>
      </c>
      <c r="EH6" s="22">
        <f t="shared" si="14"/>
        <v>0.53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22080</v>
      </c>
      <c r="D7" s="24">
        <v>46</v>
      </c>
      <c r="E7" s="24">
        <v>1</v>
      </c>
      <c r="F7" s="24">
        <v>0</v>
      </c>
      <c r="G7" s="24">
        <v>1</v>
      </c>
      <c r="H7" s="24" t="s">
        <v>93</v>
      </c>
      <c r="I7" s="24" t="s">
        <v>94</v>
      </c>
      <c r="J7" s="24" t="s">
        <v>95</v>
      </c>
      <c r="K7" s="24" t="s">
        <v>96</v>
      </c>
      <c r="L7" s="24" t="s">
        <v>97</v>
      </c>
      <c r="M7" s="24" t="s">
        <v>98</v>
      </c>
      <c r="N7" s="25" t="s">
        <v>99</v>
      </c>
      <c r="O7" s="25">
        <v>38.89</v>
      </c>
      <c r="P7" s="25">
        <v>94.06</v>
      </c>
      <c r="Q7" s="25">
        <v>4675</v>
      </c>
      <c r="R7" s="25">
        <v>54967</v>
      </c>
      <c r="S7" s="25">
        <v>864.2</v>
      </c>
      <c r="T7" s="25">
        <v>63.6</v>
      </c>
      <c r="U7" s="25">
        <v>51137</v>
      </c>
      <c r="V7" s="25">
        <v>72.23</v>
      </c>
      <c r="W7" s="25">
        <v>707.97</v>
      </c>
      <c r="X7" s="25">
        <v>107.88</v>
      </c>
      <c r="Y7" s="25">
        <v>107.04</v>
      </c>
      <c r="Z7" s="25">
        <v>108.39</v>
      </c>
      <c r="AA7" s="25">
        <v>102.71</v>
      </c>
      <c r="AB7" s="25">
        <v>106.54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164.79</v>
      </c>
      <c r="AU7" s="25">
        <v>168.77</v>
      </c>
      <c r="AV7" s="25">
        <v>159.81</v>
      </c>
      <c r="AW7" s="25">
        <v>138.57</v>
      </c>
      <c r="AX7" s="25">
        <v>124.93</v>
      </c>
      <c r="AY7" s="25">
        <v>355.5</v>
      </c>
      <c r="AZ7" s="25">
        <v>349.83</v>
      </c>
      <c r="BA7" s="25">
        <v>360.86</v>
      </c>
      <c r="BB7" s="25">
        <v>350.79</v>
      </c>
      <c r="BC7" s="25">
        <v>354.57</v>
      </c>
      <c r="BD7" s="25">
        <v>261.51</v>
      </c>
      <c r="BE7" s="25">
        <v>954.15</v>
      </c>
      <c r="BF7" s="25">
        <v>952.11</v>
      </c>
      <c r="BG7" s="25">
        <v>939.16</v>
      </c>
      <c r="BH7" s="25">
        <v>980.52</v>
      </c>
      <c r="BI7" s="25">
        <v>889.22</v>
      </c>
      <c r="BJ7" s="25">
        <v>312.58</v>
      </c>
      <c r="BK7" s="25">
        <v>314.87</v>
      </c>
      <c r="BL7" s="25">
        <v>309.27999999999997</v>
      </c>
      <c r="BM7" s="25">
        <v>322.92</v>
      </c>
      <c r="BN7" s="25">
        <v>303.45999999999998</v>
      </c>
      <c r="BO7" s="25">
        <v>265.16000000000003</v>
      </c>
      <c r="BP7" s="25">
        <v>104</v>
      </c>
      <c r="BQ7" s="25">
        <v>103.67</v>
      </c>
      <c r="BR7" s="25">
        <v>105.75</v>
      </c>
      <c r="BS7" s="25">
        <v>99.08</v>
      </c>
      <c r="BT7" s="25">
        <v>103.73</v>
      </c>
      <c r="BU7" s="25">
        <v>104.57</v>
      </c>
      <c r="BV7" s="25">
        <v>103.54</v>
      </c>
      <c r="BW7" s="25">
        <v>103.32</v>
      </c>
      <c r="BX7" s="25">
        <v>100.85</v>
      </c>
      <c r="BY7" s="25">
        <v>103.79</v>
      </c>
      <c r="BZ7" s="25">
        <v>102.35</v>
      </c>
      <c r="CA7" s="25">
        <v>236.38</v>
      </c>
      <c r="CB7" s="25">
        <v>239.3</v>
      </c>
      <c r="CC7" s="25">
        <v>236.07</v>
      </c>
      <c r="CD7" s="25">
        <v>236.47</v>
      </c>
      <c r="CE7" s="25">
        <v>237.5</v>
      </c>
      <c r="CF7" s="25">
        <v>165.47</v>
      </c>
      <c r="CG7" s="25">
        <v>167.46</v>
      </c>
      <c r="CH7" s="25">
        <v>168.56</v>
      </c>
      <c r="CI7" s="25">
        <v>167.1</v>
      </c>
      <c r="CJ7" s="25">
        <v>167.86</v>
      </c>
      <c r="CK7" s="25">
        <v>167.74</v>
      </c>
      <c r="CL7" s="25">
        <v>76.36</v>
      </c>
      <c r="CM7" s="25">
        <v>75.22</v>
      </c>
      <c r="CN7" s="25">
        <v>75.33</v>
      </c>
      <c r="CO7" s="25">
        <v>74.97</v>
      </c>
      <c r="CP7" s="25">
        <v>75.19</v>
      </c>
      <c r="CQ7" s="25">
        <v>59.74</v>
      </c>
      <c r="CR7" s="25">
        <v>59.46</v>
      </c>
      <c r="CS7" s="25">
        <v>59.51</v>
      </c>
      <c r="CT7" s="25">
        <v>59.91</v>
      </c>
      <c r="CU7" s="25">
        <v>59.4</v>
      </c>
      <c r="CV7" s="25">
        <v>60.29</v>
      </c>
      <c r="CW7" s="25">
        <v>79.23</v>
      </c>
      <c r="CX7" s="25">
        <v>78.849999999999994</v>
      </c>
      <c r="CY7" s="25">
        <v>78.16</v>
      </c>
      <c r="CZ7" s="25">
        <v>78.48</v>
      </c>
      <c r="DA7" s="25">
        <v>78.34</v>
      </c>
      <c r="DB7" s="25">
        <v>87.28</v>
      </c>
      <c r="DC7" s="25">
        <v>87.41</v>
      </c>
      <c r="DD7" s="25">
        <v>87.08</v>
      </c>
      <c r="DE7" s="25">
        <v>87.26</v>
      </c>
      <c r="DF7" s="25">
        <v>87.57</v>
      </c>
      <c r="DG7" s="25">
        <v>90.12</v>
      </c>
      <c r="DH7" s="25">
        <v>43.86</v>
      </c>
      <c r="DI7" s="25">
        <v>45.16</v>
      </c>
      <c r="DJ7" s="25">
        <v>46.7</v>
      </c>
      <c r="DK7" s="25">
        <v>47.96</v>
      </c>
      <c r="DL7" s="25">
        <v>48.82</v>
      </c>
      <c r="DM7" s="25">
        <v>46.94</v>
      </c>
      <c r="DN7" s="25">
        <v>47.62</v>
      </c>
      <c r="DO7" s="25">
        <v>48.55</v>
      </c>
      <c r="DP7" s="25">
        <v>49.2</v>
      </c>
      <c r="DQ7" s="25">
        <v>50.01</v>
      </c>
      <c r="DR7" s="25">
        <v>50.88</v>
      </c>
      <c r="DS7" s="25">
        <v>2.98</v>
      </c>
      <c r="DT7" s="25">
        <v>10.43</v>
      </c>
      <c r="DU7" s="25">
        <v>5.65</v>
      </c>
      <c r="DV7" s="25">
        <v>5.64</v>
      </c>
      <c r="DW7" s="25">
        <v>10.58</v>
      </c>
      <c r="DX7" s="25">
        <v>14.48</v>
      </c>
      <c r="DY7" s="25">
        <v>16.27</v>
      </c>
      <c r="DZ7" s="25">
        <v>17.11</v>
      </c>
      <c r="EA7" s="25">
        <v>18.329999999999998</v>
      </c>
      <c r="EB7" s="25">
        <v>20.27</v>
      </c>
      <c r="EC7" s="25">
        <v>22.3</v>
      </c>
      <c r="ED7" s="25">
        <v>0.95</v>
      </c>
      <c r="EE7" s="25">
        <v>0.9</v>
      </c>
      <c r="EF7" s="25">
        <v>0.14000000000000001</v>
      </c>
      <c r="EG7" s="25">
        <v>0.3</v>
      </c>
      <c r="EH7" s="25">
        <v>0.53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2023-01-19T04:29:23Z</cp:lastPrinted>
  <dcterms:created xsi:type="dcterms:W3CDTF">2022-12-01T00:52:19Z</dcterms:created>
  <dcterms:modified xsi:type="dcterms:W3CDTF">2023-02-22T07:28:07Z</dcterms:modified>
  <cp:category/>
</cp:coreProperties>
</file>