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nas.city.misawa.lg.jp.local\0401_生活安全課\安全係\63 駐車場：地方公営企業決算状況調査\R03\(R04.01.25〆切)経営比較分析表\"/>
    </mc:Choice>
  </mc:AlternateContent>
  <xr:revisionPtr revIDLastSave="0" documentId="13_ncr:1_{429539C8-D1B1-4AB5-84CD-D68BEFCA397C}" xr6:coauthVersionLast="47" xr6:coauthVersionMax="47" xr10:uidLastSave="{00000000-0000-0000-0000-000000000000}"/>
  <workbookProtection workbookAlgorithmName="SHA-512" workbookHashValue="OHz2/uUqamJZYaChW4r/a+WG/m6Jm3B/IFp+Kb6QhfXv7RvgZIJUWXniBodqtGhZ9+DoukwXi+4NGX/11xg3yA==" workbookSaltValue="v09hnzyzLL688WEbQN0TYg=="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Z30" i="4" l="1"/>
  <c r="BK76" i="4"/>
  <c r="LH51" i="4"/>
  <c r="LH30" i="4"/>
  <c r="IE76" i="4"/>
  <c r="BZ51" i="4"/>
  <c r="LT76" i="4"/>
  <c r="GQ51" i="4"/>
  <c r="GQ30" i="4"/>
  <c r="HP76" i="4"/>
  <c r="BG30" i="4"/>
  <c r="KO30" i="4"/>
  <c r="AV76" i="4"/>
  <c r="KO51" i="4"/>
  <c r="LE76" i="4"/>
  <c r="FX51" i="4"/>
  <c r="BG51" i="4"/>
  <c r="FX30" i="4"/>
  <c r="HA76" i="4"/>
  <c r="AN51" i="4"/>
  <c r="FE30" i="4"/>
  <c r="AG76" i="4"/>
  <c r="FE51" i="4"/>
  <c r="AN30" i="4"/>
  <c r="JV51" i="4"/>
  <c r="JV30" i="4"/>
  <c r="KP76" i="4"/>
  <c r="KA76" i="4"/>
  <c r="EL51" i="4"/>
  <c r="JC30" i="4"/>
  <c r="EL30" i="4"/>
  <c r="U30" i="4"/>
  <c r="GL76" i="4"/>
  <c r="U51" i="4"/>
  <c r="R76" i="4"/>
  <c r="JC51" i="4"/>
</calcChain>
</file>

<file path=xl/sharedStrings.xml><?xml version="1.0" encoding="utf-8"?>
<sst xmlns="http://schemas.openxmlformats.org/spreadsheetml/2006/main" count="278" uniqueCount="133">
  <si>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</si>
  <si>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</si>
  <si>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</si>
  <si>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</si>
  <si>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</si>
  <si>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</si>
  <si>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</si>
  <si>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</si>
  <si>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</si>
  <si>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</si>
  <si>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</si>
  <si>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</si>
  <si>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</si>
  <si>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</si>
  <si>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</si>
  <si>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</si>
  <si>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</si>
  <si>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</si>
  <si>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</si>
  <si>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</si>
  <si>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</si>
  <si>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</si>
  <si>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</si>
  <si>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</si>
  <si>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</si>
  <si>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</si>
  <si>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</si>
  <si>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</si>
  <si>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</si>
  <si>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</si>
  <si>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</si>
  <si>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</si>
  <si>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</si>
  <si>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</si>
  <si>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</si>
  <si>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</si>
  <si>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</si>
  <si>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</si>
  <si>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</si>
  <si>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</si>
  <si>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</si>
  <si>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</si>
  <si>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</si>
  <si>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</si>
  <si>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</si>
  <si>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</si>
  <si>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</si>
  <si>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</si>
  <si>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</si>
  <si>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</si>
  <si>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</si>
  <si>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</si>
  <si>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</si>
  <si>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</si>
  <si>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</si>
  <si>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</si>
  <si>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</si>
  <si>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</si>
  <si>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</si>
  <si>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</si>
  <si>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</si>
  <si>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</si>
  <si>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</si>
  <si>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</si>
  <si>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</si>
  <si>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</si>
  <si>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</si>
  <si>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</si>
  <si>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</si>
  <si>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</si>
  <si>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</si>
  <si>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</si>
  <si>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</si>
  <si>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</si>
  <si>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</si>
  <si>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</si>
  <si>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</si>
  <si>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</si>
  <si>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</si>
  <si>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</si>
  <si>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</si>
  <si>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</si>
  <si>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</si>
  <si>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</si>
  <si>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</si>
  <si>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</si>
  <si>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</si>
  <si>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</si>
  <si>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</si>
  <si>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</si>
  <si>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</si>
  <si>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</si>
  <si>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</si>
  <si>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</si>
  <si>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</si>
  <si>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</si>
  <si>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</si>
  <si>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</si>
  <si>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</si>
  <si>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</si>
  <si>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</si>
  <si>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</si>
  <si>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</si>
  <si>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</si>
  <si>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</si>
  <si>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</si>
  <si>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</si>
  <si>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</si>
  <si>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</si>
  <si>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</si>
  <si>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</si>
  <si>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青森県　三沢市</t>
  </si>
  <si>
    <t>三沢市大町ビードル駐車場</t>
  </si>
  <si>
    <t>法非適用</t>
  </si>
  <si>
    <t>駐車場整備事業</t>
  </si>
  <si>
    <t>-</t>
  </si>
  <si>
    <t>Ａ３Ｂ１</t>
  </si>
  <si>
    <t>非設置</t>
  </si>
  <si>
    <t>該当数値なし</t>
  </si>
  <si>
    <t>都市計画駐車場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</si>
  <si>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</si>
  <si>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</si>
  <si>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</si>
  <si>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</si>
  <si>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</si>
  <si>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</si>
  <si>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</si>
  <si>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</si>
  <si>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</si>
  <si>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令和２年度に引き続き、令和３年度においても泡消火設備の改修工事を行った。
　前年度と同様に赤字を補填するため一般会計からの繰入を実施したが、①収益的収支比率、④売上高ＧＯＰ比率、⑤ＥＢＩＴＤＡが減少している。また、繰入金においても規模を縮小したため②他会計補助金比率が減少した。</t>
    <rPh sb="1" eb="3">
      <t>レイワ</t>
    </rPh>
    <rPh sb="4" eb="6">
      <t>ネンド</t>
    </rPh>
    <rPh sb="7" eb="8">
      <t>ヒ</t>
    </rPh>
    <rPh sb="9" eb="10">
      <t>ツヅ</t>
    </rPh>
    <rPh sb="12" eb="14">
      <t>レイワ</t>
    </rPh>
    <rPh sb="15" eb="17">
      <t>ネンド</t>
    </rPh>
    <rPh sb="22" eb="27">
      <t>アワショウカセツビ</t>
    </rPh>
    <rPh sb="28" eb="30">
      <t>カイシュウ</t>
    </rPh>
    <rPh sb="30" eb="32">
      <t>コウジ</t>
    </rPh>
    <rPh sb="33" eb="34">
      <t>オコナ</t>
    </rPh>
    <rPh sb="39" eb="42">
      <t>ゼンネンド</t>
    </rPh>
    <rPh sb="43" eb="45">
      <t>ドウヨウ</t>
    </rPh>
    <rPh sb="46" eb="48">
      <t>アカジ</t>
    </rPh>
    <rPh sb="49" eb="51">
      <t>ホテン</t>
    </rPh>
    <rPh sb="55" eb="57">
      <t>イッパン</t>
    </rPh>
    <rPh sb="57" eb="59">
      <t>カイケイ</t>
    </rPh>
    <rPh sb="62" eb="64">
      <t>クリイレ</t>
    </rPh>
    <rPh sb="65" eb="67">
      <t>ジッシ</t>
    </rPh>
    <rPh sb="72" eb="75">
      <t>シュウエキテキ</t>
    </rPh>
    <rPh sb="75" eb="77">
      <t>シュウシ</t>
    </rPh>
    <rPh sb="77" eb="79">
      <t>ヒリツ</t>
    </rPh>
    <rPh sb="81" eb="83">
      <t>ウリアゲ</t>
    </rPh>
    <rPh sb="83" eb="84">
      <t>ダカ</t>
    </rPh>
    <rPh sb="87" eb="89">
      <t>ヒリツ</t>
    </rPh>
    <rPh sb="98" eb="100">
      <t>ゲンショウ</t>
    </rPh>
    <rPh sb="108" eb="110">
      <t>クリイレ</t>
    </rPh>
    <rPh sb="110" eb="111">
      <t>キン</t>
    </rPh>
    <rPh sb="116" eb="118">
      <t>キボ</t>
    </rPh>
    <rPh sb="119" eb="121">
      <t>シュクショウ</t>
    </rPh>
    <rPh sb="126" eb="127">
      <t>タ</t>
    </rPh>
    <rPh sb="127" eb="129">
      <t>カイケイ</t>
    </rPh>
    <rPh sb="129" eb="132">
      <t>ホジョキン</t>
    </rPh>
    <rPh sb="132" eb="134">
      <t>ヒリツ</t>
    </rPh>
    <rPh sb="135" eb="137">
      <t>ゲンショウ</t>
    </rPh>
    <phoneticPr fontId="5"/>
  </si>
  <si>
    <t>　令和元年度から続いていた泡消火設備改修工事が令和３年度をもって完了した。建物の老朽化や舗装の陥没、樹木の剪定等の問題は都度対応し設備の維持管理を行っていく必要がある。</t>
    <rPh sb="1" eb="3">
      <t>レイワ</t>
    </rPh>
    <rPh sb="3" eb="5">
      <t>ガンネン</t>
    </rPh>
    <rPh sb="5" eb="6">
      <t>ド</t>
    </rPh>
    <rPh sb="8" eb="9">
      <t>ツヅ</t>
    </rPh>
    <rPh sb="13" eb="18">
      <t>アワショウカセツビ</t>
    </rPh>
    <rPh sb="18" eb="20">
      <t>カイシュウ</t>
    </rPh>
    <rPh sb="20" eb="22">
      <t>コウジ</t>
    </rPh>
    <rPh sb="23" eb="25">
      <t>レイワ</t>
    </rPh>
    <rPh sb="26" eb="28">
      <t>ネンド</t>
    </rPh>
    <rPh sb="32" eb="34">
      <t>カンリョウ</t>
    </rPh>
    <rPh sb="37" eb="39">
      <t>タテモノ</t>
    </rPh>
    <rPh sb="40" eb="43">
      <t>ロウキュウカ</t>
    </rPh>
    <rPh sb="44" eb="46">
      <t>ホソウ</t>
    </rPh>
    <rPh sb="47" eb="49">
      <t>カンボツ</t>
    </rPh>
    <rPh sb="50" eb="52">
      <t>ジュモク</t>
    </rPh>
    <rPh sb="53" eb="55">
      <t>センテイ</t>
    </rPh>
    <rPh sb="55" eb="56">
      <t>トウ</t>
    </rPh>
    <rPh sb="57" eb="59">
      <t>モンダイ</t>
    </rPh>
    <rPh sb="60" eb="62">
      <t>ツド</t>
    </rPh>
    <rPh sb="62" eb="64">
      <t>タイオウ</t>
    </rPh>
    <rPh sb="65" eb="67">
      <t>セツビ</t>
    </rPh>
    <rPh sb="68" eb="70">
      <t>イジ</t>
    </rPh>
    <rPh sb="70" eb="72">
      <t>カンリ</t>
    </rPh>
    <rPh sb="73" eb="74">
      <t>オコナ</t>
    </rPh>
    <rPh sb="78" eb="80">
      <t>ヒツヨウ</t>
    </rPh>
    <phoneticPr fontId="5"/>
  </si>
  <si>
    <t>　利用の大部分が施設周辺の事業者と居住者による月ぎめ利用料であり、横ばいで安定している。
　⑪稼働率は類似施設の平均に比べて低いが、令和３年度は例年に比べ微増している。</t>
    <rPh sb="1" eb="3">
      <t>リヨウ</t>
    </rPh>
    <rPh sb="4" eb="7">
      <t>ダイブブン</t>
    </rPh>
    <rPh sb="8" eb="10">
      <t>シセツ</t>
    </rPh>
    <rPh sb="10" eb="12">
      <t>シュウヘン</t>
    </rPh>
    <rPh sb="13" eb="16">
      <t>ジギョウシャ</t>
    </rPh>
    <rPh sb="17" eb="20">
      <t>キョジュウシャ</t>
    </rPh>
    <rPh sb="23" eb="24">
      <t>ツキ</t>
    </rPh>
    <rPh sb="26" eb="28">
      <t>リヨウ</t>
    </rPh>
    <rPh sb="28" eb="29">
      <t>リョウ</t>
    </rPh>
    <rPh sb="33" eb="34">
      <t>ヨコ</t>
    </rPh>
    <rPh sb="37" eb="39">
      <t>アンテイ</t>
    </rPh>
    <rPh sb="47" eb="49">
      <t>カドウ</t>
    </rPh>
    <rPh sb="49" eb="50">
      <t>リツ</t>
    </rPh>
    <rPh sb="51" eb="53">
      <t>ルイジ</t>
    </rPh>
    <rPh sb="53" eb="55">
      <t>シセツ</t>
    </rPh>
    <rPh sb="56" eb="58">
      <t>ヘイキン</t>
    </rPh>
    <rPh sb="59" eb="60">
      <t>クラ</t>
    </rPh>
    <rPh sb="62" eb="63">
      <t>ヒク</t>
    </rPh>
    <rPh sb="66" eb="68">
      <t>レイワ</t>
    </rPh>
    <rPh sb="69" eb="71">
      <t>ネンド</t>
    </rPh>
    <rPh sb="72" eb="74">
      <t>レイネン</t>
    </rPh>
    <rPh sb="75" eb="76">
      <t>クラ</t>
    </rPh>
    <rPh sb="77" eb="79">
      <t>ビゾウ</t>
    </rPh>
    <phoneticPr fontId="5"/>
  </si>
  <si>
    <t>　令和元年度から続いた泡消火設備の改修工事に多額の費用を要したため、３年間収支が悪化していたが、⑪稼働率が微増し、③駐車台数１台当たりの他会計補助金額が０となったことから経営の健全化が図られている。これにより令和４年度以降は安定して黒字となる見込みである。
　今後は老朽化している設備の維持管理及び消耗品の交換等定期的なメンテナンスを行い施設の長寿命化を図り、利用者の利便性が損なわれないよう適切に維持管理を行っていく。</t>
    <rPh sb="1" eb="6">
      <t>レイワガンネンド</t>
    </rPh>
    <rPh sb="8" eb="9">
      <t>ツヅ</t>
    </rPh>
    <rPh sb="11" eb="16">
      <t>アワショウカセツビ</t>
    </rPh>
    <rPh sb="17" eb="19">
      <t>カイシュウ</t>
    </rPh>
    <rPh sb="19" eb="21">
      <t>コウジ</t>
    </rPh>
    <rPh sb="22" eb="24">
      <t>タガク</t>
    </rPh>
    <rPh sb="25" eb="27">
      <t>ヒヨウ</t>
    </rPh>
    <rPh sb="28" eb="29">
      <t>ヨウ</t>
    </rPh>
    <rPh sb="35" eb="37">
      <t>ネンカン</t>
    </rPh>
    <rPh sb="37" eb="39">
      <t>シュウシ</t>
    </rPh>
    <rPh sb="40" eb="42">
      <t>アッカ</t>
    </rPh>
    <rPh sb="49" eb="51">
      <t>カドウ</t>
    </rPh>
    <rPh sb="51" eb="52">
      <t>リツ</t>
    </rPh>
    <rPh sb="53" eb="55">
      <t>ビゾウ</t>
    </rPh>
    <rPh sb="58" eb="60">
      <t>チュウシャ</t>
    </rPh>
    <rPh sb="60" eb="62">
      <t>ダイスウ</t>
    </rPh>
    <rPh sb="63" eb="64">
      <t>ダイ</t>
    </rPh>
    <rPh sb="64" eb="65">
      <t>ア</t>
    </rPh>
    <rPh sb="68" eb="69">
      <t>タ</t>
    </rPh>
    <rPh sb="69" eb="71">
      <t>カイケイ</t>
    </rPh>
    <rPh sb="71" eb="74">
      <t>ホジョキン</t>
    </rPh>
    <rPh sb="74" eb="75">
      <t>ガク</t>
    </rPh>
    <rPh sb="85" eb="87">
      <t>ケイエイ</t>
    </rPh>
    <rPh sb="88" eb="91">
      <t>ケンゼンカ</t>
    </rPh>
    <rPh sb="92" eb="93">
      <t>ハカ</t>
    </rPh>
    <rPh sb="104" eb="106">
      <t>レイワ</t>
    </rPh>
    <rPh sb="107" eb="109">
      <t>ネンド</t>
    </rPh>
    <rPh sb="109" eb="111">
      <t>イコウ</t>
    </rPh>
    <rPh sb="112" eb="114">
      <t>アンテイ</t>
    </rPh>
    <rPh sb="116" eb="118">
      <t>クロジ</t>
    </rPh>
    <rPh sb="121" eb="123">
      <t>ミコ</t>
    </rPh>
    <rPh sb="130" eb="132">
      <t>コンゴ</t>
    </rPh>
    <rPh sb="133" eb="136">
      <t>ロウキュウカ</t>
    </rPh>
    <rPh sb="140" eb="142">
      <t>セツビ</t>
    </rPh>
    <rPh sb="143" eb="145">
      <t>イジ</t>
    </rPh>
    <rPh sb="145" eb="147">
      <t>カンリ</t>
    </rPh>
    <rPh sb="147" eb="148">
      <t>オヨ</t>
    </rPh>
    <rPh sb="149" eb="152">
      <t>ショウモウヒン</t>
    </rPh>
    <rPh sb="153" eb="155">
      <t>コウカン</t>
    </rPh>
    <rPh sb="155" eb="156">
      <t>トウ</t>
    </rPh>
    <rPh sb="156" eb="159">
      <t>テイキテキ</t>
    </rPh>
    <rPh sb="167" eb="168">
      <t>オコナ</t>
    </rPh>
    <rPh sb="169" eb="171">
      <t>シセツ</t>
    </rPh>
    <rPh sb="172" eb="175">
      <t>チョウジュミョウ</t>
    </rPh>
    <rPh sb="175" eb="176">
      <t>カ</t>
    </rPh>
    <rPh sb="177" eb="178">
      <t>ハカ</t>
    </rPh>
    <rPh sb="180" eb="183">
      <t>リヨウシャ</t>
    </rPh>
    <rPh sb="184" eb="187">
      <t>リベンセイ</t>
    </rPh>
    <rPh sb="188" eb="189">
      <t>ソコ</t>
    </rPh>
    <rPh sb="196" eb="198">
      <t>テキセツ</t>
    </rPh>
    <rPh sb="199" eb="201">
      <t>イジ</t>
    </rPh>
    <rPh sb="201" eb="203">
      <t>カンリ</t>
    </rPh>
    <rPh sb="204" eb="20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</si>
</sst>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168.8</c:v>
                </c:pt>
                <c:pt idx="1">
                  <c:v>153.4</c:v>
                </c:pt>
                <c:pt idx="2">
                  <c:v>41.4</c:v>
                </c:pt>
                <c:pt idx="3">
                  <c:v>192.2</c:v>
                </c:pt>
                <c:pt idx="4">
                  <c:v>98</c:v>
                </c:pt>
              </c:numCache>
            </c:numRef>
          </c:val>
          <c:extLst>
            <c:ext xmlns:c16="http://schemas.microsoft.com/office/drawing/2014/chart" uri="{C3380CC4-5D6E-409C-BE32-E72D297353CC}">
              <c16:uniqueId val="{00000000-5CCE-4247-BC20-17A3C1200D0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383.4</c:v>
                </c:pt>
                <c:pt idx="4">
                  <c:v>338.4</c:v>
                </c:pt>
              </c:numCache>
            </c:numRef>
          </c:val>
          <c:smooth val="0"/>
          <c:extLst>
            <c:ext xmlns:c16="http://schemas.microsoft.com/office/drawing/2014/chart" uri="{C3380CC4-5D6E-409C-BE32-E72D297353CC}">
              <c16:uniqueId val="{00000001-5CCE-4247-BC20-17A3C1200D0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DED-4CC9-9EA5-1FFDF39162E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70.3</c:v>
                </c:pt>
                <c:pt idx="4">
                  <c:v>70</c:v>
                </c:pt>
              </c:numCache>
            </c:numRef>
          </c:val>
          <c:smooth val="0"/>
          <c:extLst>
            <c:ext xmlns:c16="http://schemas.microsoft.com/office/drawing/2014/chart" uri="{C3380CC4-5D6E-409C-BE32-E72D297353CC}">
              <c16:uniqueId val="{00000001-DDED-4CC9-9EA5-1FFDF39162E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FD4-4336-87A9-8C8E32C8E3B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FD4-4336-87A9-8C8E32C8E3B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950-4277-A02C-A48E1951622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950-4277-A02C-A48E1951622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94.8</c:v>
                </c:pt>
                <c:pt idx="4">
                  <c:v>15.2</c:v>
                </c:pt>
              </c:numCache>
            </c:numRef>
          </c:val>
          <c:extLst>
            <c:ext xmlns:c16="http://schemas.microsoft.com/office/drawing/2014/chart" uri="{C3380CC4-5D6E-409C-BE32-E72D297353CC}">
              <c16:uniqueId val="{00000000-AC4D-4D38-B570-0F158A78D22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10.199999999999999</c:v>
                </c:pt>
                <c:pt idx="4">
                  <c:v>5.0999999999999996</c:v>
                </c:pt>
              </c:numCache>
            </c:numRef>
          </c:val>
          <c:smooth val="0"/>
          <c:extLst>
            <c:ext xmlns:c16="http://schemas.microsoft.com/office/drawing/2014/chart" uri="{C3380CC4-5D6E-409C-BE32-E72D297353CC}">
              <c16:uniqueId val="{00000001-AC4D-4D38-B570-0F158A78D22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224</c:v>
                </c:pt>
                <c:pt idx="4">
                  <c:v>0</c:v>
                </c:pt>
              </c:numCache>
            </c:numRef>
          </c:val>
          <c:extLst>
            <c:ext xmlns:c16="http://schemas.microsoft.com/office/drawing/2014/chart" uri="{C3380CC4-5D6E-409C-BE32-E72D297353CC}">
              <c16:uniqueId val="{00000000-DD12-4FED-9175-F70513B3AAD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407</c:v>
                </c:pt>
                <c:pt idx="4">
                  <c:v>166</c:v>
                </c:pt>
              </c:numCache>
            </c:numRef>
          </c:val>
          <c:smooth val="0"/>
          <c:extLst>
            <c:ext xmlns:c16="http://schemas.microsoft.com/office/drawing/2014/chart" uri="{C3380CC4-5D6E-409C-BE32-E72D297353CC}">
              <c16:uniqueId val="{00000001-DD12-4FED-9175-F70513B3AAD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44</c:v>
                </c:pt>
                <c:pt idx="1">
                  <c:v>44</c:v>
                </c:pt>
                <c:pt idx="2">
                  <c:v>44.6</c:v>
                </c:pt>
                <c:pt idx="3">
                  <c:v>44.6</c:v>
                </c:pt>
                <c:pt idx="4">
                  <c:v>46.7</c:v>
                </c:pt>
              </c:numCache>
            </c:numRef>
          </c:val>
          <c:extLst>
            <c:ext xmlns:c16="http://schemas.microsoft.com/office/drawing/2014/chart" uri="{C3380CC4-5D6E-409C-BE32-E72D297353CC}">
              <c16:uniqueId val="{00000000-D3B4-4107-A570-C9B8D74E2DE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224.4</c:v>
                </c:pt>
                <c:pt idx="4">
                  <c:v>251.9</c:v>
                </c:pt>
              </c:numCache>
            </c:numRef>
          </c:val>
          <c:smooth val="0"/>
          <c:extLst>
            <c:ext xmlns:c16="http://schemas.microsoft.com/office/drawing/2014/chart" uri="{C3380CC4-5D6E-409C-BE32-E72D297353CC}">
              <c16:uniqueId val="{00000001-D3B4-4107-A570-C9B8D74E2DE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40.799999999999997</c:v>
                </c:pt>
                <c:pt idx="1">
                  <c:v>34.799999999999997</c:v>
                </c:pt>
                <c:pt idx="2">
                  <c:v>-141.6</c:v>
                </c:pt>
                <c:pt idx="3">
                  <c:v>48</c:v>
                </c:pt>
                <c:pt idx="4">
                  <c:v>-2.1</c:v>
                </c:pt>
              </c:numCache>
            </c:numRef>
          </c:val>
          <c:extLst>
            <c:ext xmlns:c16="http://schemas.microsoft.com/office/drawing/2014/chart" uri="{C3380CC4-5D6E-409C-BE32-E72D297353CC}">
              <c16:uniqueId val="{00000000-185F-4B6D-8102-D97124A462D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-122.5</c:v>
                </c:pt>
                <c:pt idx="4">
                  <c:v>8.5</c:v>
                </c:pt>
              </c:numCache>
            </c:numRef>
          </c:val>
          <c:smooth val="0"/>
          <c:extLst>
            <c:ext xmlns:c16="http://schemas.microsoft.com/office/drawing/2014/chart" uri="{C3380CC4-5D6E-409C-BE32-E72D297353CC}">
              <c16:uniqueId val="{00000001-185F-4B6D-8102-D97124A462D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4949</c:v>
                </c:pt>
                <c:pt idx="1">
                  <c:v>4195</c:v>
                </c:pt>
                <c:pt idx="2">
                  <c:v>-17254</c:v>
                </c:pt>
                <c:pt idx="3">
                  <c:v>11913</c:v>
                </c:pt>
                <c:pt idx="4">
                  <c:v>-331</c:v>
                </c:pt>
              </c:numCache>
            </c:numRef>
          </c:val>
          <c:extLst>
            <c:ext xmlns:c16="http://schemas.microsoft.com/office/drawing/2014/chart" uri="{C3380CC4-5D6E-409C-BE32-E72D297353CC}">
              <c16:uniqueId val="{00000000-21D2-4A03-9A96-257463FFB2F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2576</c:v>
                </c:pt>
                <c:pt idx="4">
                  <c:v>4153</c:v>
                </c:pt>
              </c:numCache>
            </c:numRef>
          </c:val>
          <c:smooth val="0"/>
          <c:extLst>
            <c:ext xmlns:c16="http://schemas.microsoft.com/office/drawing/2014/chart" uri="{C3380CC4-5D6E-409C-BE32-E72D297353CC}">
              <c16:uniqueId val="{00000001-21D2-4A03-9A96-257463FFB2F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青森県三沢市　三沢市大町ビードル駐車場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9300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336</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168.8</v>
      </c>
      <c r="V31" s="113"/>
      <c r="W31" s="113"/>
      <c r="X31" s="113"/>
      <c r="Y31" s="113"/>
      <c r="Z31" s="113"/>
      <c r="AA31" s="113"/>
      <c r="AB31" s="113"/>
      <c r="AC31" s="113"/>
      <c r="AD31" s="113"/>
      <c r="AE31" s="113"/>
      <c r="AF31" s="113"/>
      <c r="AG31" s="113"/>
      <c r="AH31" s="113"/>
      <c r="AI31" s="113"/>
      <c r="AJ31" s="113"/>
      <c r="AK31" s="113"/>
      <c r="AL31" s="113"/>
      <c r="AM31" s="113"/>
      <c r="AN31" s="113">
        <f>データ!Z7</f>
        <v>153.4</v>
      </c>
      <c r="AO31" s="113"/>
      <c r="AP31" s="113"/>
      <c r="AQ31" s="113"/>
      <c r="AR31" s="113"/>
      <c r="AS31" s="113"/>
      <c r="AT31" s="113"/>
      <c r="AU31" s="113"/>
      <c r="AV31" s="113"/>
      <c r="AW31" s="113"/>
      <c r="AX31" s="113"/>
      <c r="AY31" s="113"/>
      <c r="AZ31" s="113"/>
      <c r="BA31" s="113"/>
      <c r="BB31" s="113"/>
      <c r="BC31" s="113"/>
      <c r="BD31" s="113"/>
      <c r="BE31" s="113"/>
      <c r="BF31" s="113"/>
      <c r="BG31" s="113">
        <f>データ!AA7</f>
        <v>41.4</v>
      </c>
      <c r="BH31" s="113"/>
      <c r="BI31" s="113"/>
      <c r="BJ31" s="113"/>
      <c r="BK31" s="113"/>
      <c r="BL31" s="113"/>
      <c r="BM31" s="113"/>
      <c r="BN31" s="113"/>
      <c r="BO31" s="113"/>
      <c r="BP31" s="113"/>
      <c r="BQ31" s="113"/>
      <c r="BR31" s="113"/>
      <c r="BS31" s="113"/>
      <c r="BT31" s="113"/>
      <c r="BU31" s="113"/>
      <c r="BV31" s="113"/>
      <c r="BW31" s="113"/>
      <c r="BX31" s="113"/>
      <c r="BY31" s="113"/>
      <c r="BZ31" s="113">
        <f>データ!AB7</f>
        <v>192.2</v>
      </c>
      <c r="CA31" s="113"/>
      <c r="CB31" s="113"/>
      <c r="CC31" s="113"/>
      <c r="CD31" s="113"/>
      <c r="CE31" s="113"/>
      <c r="CF31" s="113"/>
      <c r="CG31" s="113"/>
      <c r="CH31" s="113"/>
      <c r="CI31" s="113"/>
      <c r="CJ31" s="113"/>
      <c r="CK31" s="113"/>
      <c r="CL31" s="113"/>
      <c r="CM31" s="113"/>
      <c r="CN31" s="113"/>
      <c r="CO31" s="113"/>
      <c r="CP31" s="113"/>
      <c r="CQ31" s="113"/>
      <c r="CR31" s="113"/>
      <c r="CS31" s="113">
        <f>データ!AC7</f>
        <v>98</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94.8</v>
      </c>
      <c r="GR31" s="113"/>
      <c r="GS31" s="113"/>
      <c r="GT31" s="113"/>
      <c r="GU31" s="113"/>
      <c r="GV31" s="113"/>
      <c r="GW31" s="113"/>
      <c r="GX31" s="113"/>
      <c r="GY31" s="113"/>
      <c r="GZ31" s="113"/>
      <c r="HA31" s="113"/>
      <c r="HB31" s="113"/>
      <c r="HC31" s="113"/>
      <c r="HD31" s="113"/>
      <c r="HE31" s="113"/>
      <c r="HF31" s="113"/>
      <c r="HG31" s="113"/>
      <c r="HH31" s="113"/>
      <c r="HI31" s="113"/>
      <c r="HJ31" s="113">
        <f>データ!AN7</f>
        <v>15.2</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44</v>
      </c>
      <c r="JD31" s="115"/>
      <c r="JE31" s="115"/>
      <c r="JF31" s="115"/>
      <c r="JG31" s="115"/>
      <c r="JH31" s="115"/>
      <c r="JI31" s="115"/>
      <c r="JJ31" s="115"/>
      <c r="JK31" s="115"/>
      <c r="JL31" s="115"/>
      <c r="JM31" s="115"/>
      <c r="JN31" s="115"/>
      <c r="JO31" s="115"/>
      <c r="JP31" s="115"/>
      <c r="JQ31" s="115"/>
      <c r="JR31" s="115"/>
      <c r="JS31" s="115"/>
      <c r="JT31" s="115"/>
      <c r="JU31" s="116"/>
      <c r="JV31" s="114">
        <f>データ!DL7</f>
        <v>44</v>
      </c>
      <c r="JW31" s="115"/>
      <c r="JX31" s="115"/>
      <c r="JY31" s="115"/>
      <c r="JZ31" s="115"/>
      <c r="KA31" s="115"/>
      <c r="KB31" s="115"/>
      <c r="KC31" s="115"/>
      <c r="KD31" s="115"/>
      <c r="KE31" s="115"/>
      <c r="KF31" s="115"/>
      <c r="KG31" s="115"/>
      <c r="KH31" s="115"/>
      <c r="KI31" s="115"/>
      <c r="KJ31" s="115"/>
      <c r="KK31" s="115"/>
      <c r="KL31" s="115"/>
      <c r="KM31" s="115"/>
      <c r="KN31" s="116"/>
      <c r="KO31" s="114">
        <f>データ!DM7</f>
        <v>44.6</v>
      </c>
      <c r="KP31" s="115"/>
      <c r="KQ31" s="115"/>
      <c r="KR31" s="115"/>
      <c r="KS31" s="115"/>
      <c r="KT31" s="115"/>
      <c r="KU31" s="115"/>
      <c r="KV31" s="115"/>
      <c r="KW31" s="115"/>
      <c r="KX31" s="115"/>
      <c r="KY31" s="115"/>
      <c r="KZ31" s="115"/>
      <c r="LA31" s="115"/>
      <c r="LB31" s="115"/>
      <c r="LC31" s="115"/>
      <c r="LD31" s="115"/>
      <c r="LE31" s="115"/>
      <c r="LF31" s="115"/>
      <c r="LG31" s="116"/>
      <c r="LH31" s="114">
        <f>データ!DN7</f>
        <v>44.6</v>
      </c>
      <c r="LI31" s="115"/>
      <c r="LJ31" s="115"/>
      <c r="LK31" s="115"/>
      <c r="LL31" s="115"/>
      <c r="LM31" s="115"/>
      <c r="LN31" s="115"/>
      <c r="LO31" s="115"/>
      <c r="LP31" s="115"/>
      <c r="LQ31" s="115"/>
      <c r="LR31" s="115"/>
      <c r="LS31" s="115"/>
      <c r="LT31" s="115"/>
      <c r="LU31" s="115"/>
      <c r="LV31" s="115"/>
      <c r="LW31" s="115"/>
      <c r="LX31" s="115"/>
      <c r="LY31" s="115"/>
      <c r="LZ31" s="116"/>
      <c r="MA31" s="114">
        <f>データ!DO7</f>
        <v>46.7</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241.9</v>
      </c>
      <c r="V32" s="113"/>
      <c r="W32" s="113"/>
      <c r="X32" s="113"/>
      <c r="Y32" s="113"/>
      <c r="Z32" s="113"/>
      <c r="AA32" s="113"/>
      <c r="AB32" s="113"/>
      <c r="AC32" s="113"/>
      <c r="AD32" s="113"/>
      <c r="AE32" s="113"/>
      <c r="AF32" s="113"/>
      <c r="AG32" s="113"/>
      <c r="AH32" s="113"/>
      <c r="AI32" s="113"/>
      <c r="AJ32" s="113"/>
      <c r="AK32" s="113"/>
      <c r="AL32" s="113"/>
      <c r="AM32" s="113"/>
      <c r="AN32" s="113">
        <f>データ!AE7</f>
        <v>465.2</v>
      </c>
      <c r="AO32" s="113"/>
      <c r="AP32" s="113"/>
      <c r="AQ32" s="113"/>
      <c r="AR32" s="113"/>
      <c r="AS32" s="113"/>
      <c r="AT32" s="113"/>
      <c r="AU32" s="113"/>
      <c r="AV32" s="113"/>
      <c r="AW32" s="113"/>
      <c r="AX32" s="113"/>
      <c r="AY32" s="113"/>
      <c r="AZ32" s="113"/>
      <c r="BA32" s="113"/>
      <c r="BB32" s="113"/>
      <c r="BC32" s="113"/>
      <c r="BD32" s="113"/>
      <c r="BE32" s="113"/>
      <c r="BF32" s="113"/>
      <c r="BG32" s="113">
        <f>データ!AF7</f>
        <v>1736.5</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2.2999999999999998</v>
      </c>
      <c r="EM32" s="113"/>
      <c r="EN32" s="113"/>
      <c r="EO32" s="113"/>
      <c r="EP32" s="113"/>
      <c r="EQ32" s="113"/>
      <c r="ER32" s="113"/>
      <c r="ES32" s="113"/>
      <c r="ET32" s="113"/>
      <c r="EU32" s="113"/>
      <c r="EV32" s="113"/>
      <c r="EW32" s="113"/>
      <c r="EX32" s="113"/>
      <c r="EY32" s="113"/>
      <c r="EZ32" s="113"/>
      <c r="FA32" s="113"/>
      <c r="FB32" s="113"/>
      <c r="FC32" s="113"/>
      <c r="FD32" s="113"/>
      <c r="FE32" s="113">
        <f>データ!AP7</f>
        <v>9.6999999999999993</v>
      </c>
      <c r="FF32" s="113"/>
      <c r="FG32" s="113"/>
      <c r="FH32" s="113"/>
      <c r="FI32" s="113"/>
      <c r="FJ32" s="113"/>
      <c r="FK32" s="113"/>
      <c r="FL32" s="113"/>
      <c r="FM32" s="113"/>
      <c r="FN32" s="113"/>
      <c r="FO32" s="113"/>
      <c r="FP32" s="113"/>
      <c r="FQ32" s="113"/>
      <c r="FR32" s="113"/>
      <c r="FS32" s="113"/>
      <c r="FT32" s="113"/>
      <c r="FU32" s="113"/>
      <c r="FV32" s="113"/>
      <c r="FW32" s="113"/>
      <c r="FX32" s="113">
        <f>データ!AQ7</f>
        <v>1.3</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151.19999999999999</v>
      </c>
      <c r="JD32" s="115"/>
      <c r="JE32" s="115"/>
      <c r="JF32" s="115"/>
      <c r="JG32" s="115"/>
      <c r="JH32" s="115"/>
      <c r="JI32" s="115"/>
      <c r="JJ32" s="115"/>
      <c r="JK32" s="115"/>
      <c r="JL32" s="115"/>
      <c r="JM32" s="115"/>
      <c r="JN32" s="115"/>
      <c r="JO32" s="115"/>
      <c r="JP32" s="115"/>
      <c r="JQ32" s="115"/>
      <c r="JR32" s="115"/>
      <c r="JS32" s="115"/>
      <c r="JT32" s="115"/>
      <c r="JU32" s="116"/>
      <c r="JV32" s="114">
        <f>データ!DQ7</f>
        <v>159.69999999999999</v>
      </c>
      <c r="JW32" s="115"/>
      <c r="JX32" s="115"/>
      <c r="JY32" s="115"/>
      <c r="JZ32" s="115"/>
      <c r="KA32" s="115"/>
      <c r="KB32" s="115"/>
      <c r="KC32" s="115"/>
      <c r="KD32" s="115"/>
      <c r="KE32" s="115"/>
      <c r="KF32" s="115"/>
      <c r="KG32" s="115"/>
      <c r="KH32" s="115"/>
      <c r="KI32" s="115"/>
      <c r="KJ32" s="115"/>
      <c r="KK32" s="115"/>
      <c r="KL32" s="115"/>
      <c r="KM32" s="115"/>
      <c r="KN32" s="116"/>
      <c r="KO32" s="114">
        <f>データ!DR7</f>
        <v>159.6</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224</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40.799999999999997</v>
      </c>
      <c r="EM52" s="113"/>
      <c r="EN52" s="113"/>
      <c r="EO52" s="113"/>
      <c r="EP52" s="113"/>
      <c r="EQ52" s="113"/>
      <c r="ER52" s="113"/>
      <c r="ES52" s="113"/>
      <c r="ET52" s="113"/>
      <c r="EU52" s="113"/>
      <c r="EV52" s="113"/>
      <c r="EW52" s="113"/>
      <c r="EX52" s="113"/>
      <c r="EY52" s="113"/>
      <c r="EZ52" s="113"/>
      <c r="FA52" s="113"/>
      <c r="FB52" s="113"/>
      <c r="FC52" s="113"/>
      <c r="FD52" s="113"/>
      <c r="FE52" s="113">
        <f>データ!BG7</f>
        <v>34.799999999999997</v>
      </c>
      <c r="FF52" s="113"/>
      <c r="FG52" s="113"/>
      <c r="FH52" s="113"/>
      <c r="FI52" s="113"/>
      <c r="FJ52" s="113"/>
      <c r="FK52" s="113"/>
      <c r="FL52" s="113"/>
      <c r="FM52" s="113"/>
      <c r="FN52" s="113"/>
      <c r="FO52" s="113"/>
      <c r="FP52" s="113"/>
      <c r="FQ52" s="113"/>
      <c r="FR52" s="113"/>
      <c r="FS52" s="113"/>
      <c r="FT52" s="113"/>
      <c r="FU52" s="113"/>
      <c r="FV52" s="113"/>
      <c r="FW52" s="113"/>
      <c r="FX52" s="113">
        <f>データ!BH7</f>
        <v>-141.6</v>
      </c>
      <c r="FY52" s="113"/>
      <c r="FZ52" s="113"/>
      <c r="GA52" s="113"/>
      <c r="GB52" s="113"/>
      <c r="GC52" s="113"/>
      <c r="GD52" s="113"/>
      <c r="GE52" s="113"/>
      <c r="GF52" s="113"/>
      <c r="GG52" s="113"/>
      <c r="GH52" s="113"/>
      <c r="GI52" s="113"/>
      <c r="GJ52" s="113"/>
      <c r="GK52" s="113"/>
      <c r="GL52" s="113"/>
      <c r="GM52" s="113"/>
      <c r="GN52" s="113"/>
      <c r="GO52" s="113"/>
      <c r="GP52" s="113"/>
      <c r="GQ52" s="113">
        <f>データ!BI7</f>
        <v>48</v>
      </c>
      <c r="GR52" s="113"/>
      <c r="GS52" s="113"/>
      <c r="GT52" s="113"/>
      <c r="GU52" s="113"/>
      <c r="GV52" s="113"/>
      <c r="GW52" s="113"/>
      <c r="GX52" s="113"/>
      <c r="GY52" s="113"/>
      <c r="GZ52" s="113"/>
      <c r="HA52" s="113"/>
      <c r="HB52" s="113"/>
      <c r="HC52" s="113"/>
      <c r="HD52" s="113"/>
      <c r="HE52" s="113"/>
      <c r="HF52" s="113"/>
      <c r="HG52" s="113"/>
      <c r="HH52" s="113"/>
      <c r="HI52" s="113"/>
      <c r="HJ52" s="113">
        <f>データ!BJ7</f>
        <v>-2.1</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4949</v>
      </c>
      <c r="JD52" s="120"/>
      <c r="JE52" s="120"/>
      <c r="JF52" s="120"/>
      <c r="JG52" s="120"/>
      <c r="JH52" s="120"/>
      <c r="JI52" s="120"/>
      <c r="JJ52" s="120"/>
      <c r="JK52" s="120"/>
      <c r="JL52" s="120"/>
      <c r="JM52" s="120"/>
      <c r="JN52" s="120"/>
      <c r="JO52" s="120"/>
      <c r="JP52" s="120"/>
      <c r="JQ52" s="120"/>
      <c r="JR52" s="120"/>
      <c r="JS52" s="120"/>
      <c r="JT52" s="120"/>
      <c r="JU52" s="120"/>
      <c r="JV52" s="120">
        <f>データ!BR7</f>
        <v>4195</v>
      </c>
      <c r="JW52" s="120"/>
      <c r="JX52" s="120"/>
      <c r="JY52" s="120"/>
      <c r="JZ52" s="120"/>
      <c r="KA52" s="120"/>
      <c r="KB52" s="120"/>
      <c r="KC52" s="120"/>
      <c r="KD52" s="120"/>
      <c r="KE52" s="120"/>
      <c r="KF52" s="120"/>
      <c r="KG52" s="120"/>
      <c r="KH52" s="120"/>
      <c r="KI52" s="120"/>
      <c r="KJ52" s="120"/>
      <c r="KK52" s="120"/>
      <c r="KL52" s="120"/>
      <c r="KM52" s="120"/>
      <c r="KN52" s="120"/>
      <c r="KO52" s="120">
        <f>データ!BS7</f>
        <v>-17254</v>
      </c>
      <c r="KP52" s="120"/>
      <c r="KQ52" s="120"/>
      <c r="KR52" s="120"/>
      <c r="KS52" s="120"/>
      <c r="KT52" s="120"/>
      <c r="KU52" s="120"/>
      <c r="KV52" s="120"/>
      <c r="KW52" s="120"/>
      <c r="KX52" s="120"/>
      <c r="KY52" s="120"/>
      <c r="KZ52" s="120"/>
      <c r="LA52" s="120"/>
      <c r="LB52" s="120"/>
      <c r="LC52" s="120"/>
      <c r="LD52" s="120"/>
      <c r="LE52" s="120"/>
      <c r="LF52" s="120"/>
      <c r="LG52" s="120"/>
      <c r="LH52" s="120">
        <f>データ!BT7</f>
        <v>11913</v>
      </c>
      <c r="LI52" s="120"/>
      <c r="LJ52" s="120"/>
      <c r="LK52" s="120"/>
      <c r="LL52" s="120"/>
      <c r="LM52" s="120"/>
      <c r="LN52" s="120"/>
      <c r="LO52" s="120"/>
      <c r="LP52" s="120"/>
      <c r="LQ52" s="120"/>
      <c r="LR52" s="120"/>
      <c r="LS52" s="120"/>
      <c r="LT52" s="120"/>
      <c r="LU52" s="120"/>
      <c r="LV52" s="120"/>
      <c r="LW52" s="120"/>
      <c r="LX52" s="120"/>
      <c r="LY52" s="120"/>
      <c r="LZ52" s="120"/>
      <c r="MA52" s="120">
        <f>データ!BU7</f>
        <v>-331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33</v>
      </c>
      <c r="V53" s="120"/>
      <c r="W53" s="120"/>
      <c r="X53" s="120"/>
      <c r="Y53" s="120"/>
      <c r="Z53" s="120"/>
      <c r="AA53" s="120"/>
      <c r="AB53" s="120"/>
      <c r="AC53" s="120"/>
      <c r="AD53" s="120"/>
      <c r="AE53" s="120"/>
      <c r="AF53" s="120"/>
      <c r="AG53" s="120"/>
      <c r="AH53" s="120"/>
      <c r="AI53" s="120"/>
      <c r="AJ53" s="120"/>
      <c r="AK53" s="120"/>
      <c r="AL53" s="120"/>
      <c r="AM53" s="120"/>
      <c r="AN53" s="120">
        <f>データ!BA7</f>
        <v>14</v>
      </c>
      <c r="AO53" s="120"/>
      <c r="AP53" s="120"/>
      <c r="AQ53" s="120"/>
      <c r="AR53" s="120"/>
      <c r="AS53" s="120"/>
      <c r="AT53" s="120"/>
      <c r="AU53" s="120"/>
      <c r="AV53" s="120"/>
      <c r="AW53" s="120"/>
      <c r="AX53" s="120"/>
      <c r="AY53" s="120"/>
      <c r="AZ53" s="120"/>
      <c r="BA53" s="120"/>
      <c r="BB53" s="120"/>
      <c r="BC53" s="120"/>
      <c r="BD53" s="120"/>
      <c r="BE53" s="120"/>
      <c r="BF53" s="120"/>
      <c r="BG53" s="120">
        <f>データ!BB7</f>
        <v>4</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19.8</v>
      </c>
      <c r="EM53" s="113"/>
      <c r="EN53" s="113"/>
      <c r="EO53" s="113"/>
      <c r="EP53" s="113"/>
      <c r="EQ53" s="113"/>
      <c r="ER53" s="113"/>
      <c r="ES53" s="113"/>
      <c r="ET53" s="113"/>
      <c r="EU53" s="113"/>
      <c r="EV53" s="113"/>
      <c r="EW53" s="113"/>
      <c r="EX53" s="113"/>
      <c r="EY53" s="113"/>
      <c r="EZ53" s="113"/>
      <c r="FA53" s="113"/>
      <c r="FB53" s="113"/>
      <c r="FC53" s="113"/>
      <c r="FD53" s="113"/>
      <c r="FE53" s="113">
        <f>データ!BL7</f>
        <v>33.700000000000003</v>
      </c>
      <c r="FF53" s="113"/>
      <c r="FG53" s="113"/>
      <c r="FH53" s="113"/>
      <c r="FI53" s="113"/>
      <c r="FJ53" s="113"/>
      <c r="FK53" s="113"/>
      <c r="FL53" s="113"/>
      <c r="FM53" s="113"/>
      <c r="FN53" s="113"/>
      <c r="FO53" s="113"/>
      <c r="FP53" s="113"/>
      <c r="FQ53" s="113"/>
      <c r="FR53" s="113"/>
      <c r="FS53" s="113"/>
      <c r="FT53" s="113"/>
      <c r="FU53" s="113"/>
      <c r="FV53" s="113"/>
      <c r="FW53" s="113"/>
      <c r="FX53" s="113">
        <f>データ!BM7</f>
        <v>28.9</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8624</v>
      </c>
      <c r="JD53" s="120"/>
      <c r="JE53" s="120"/>
      <c r="JF53" s="120"/>
      <c r="JG53" s="120"/>
      <c r="JH53" s="120"/>
      <c r="JI53" s="120"/>
      <c r="JJ53" s="120"/>
      <c r="JK53" s="120"/>
      <c r="JL53" s="120"/>
      <c r="JM53" s="120"/>
      <c r="JN53" s="120"/>
      <c r="JO53" s="120"/>
      <c r="JP53" s="120"/>
      <c r="JQ53" s="120"/>
      <c r="JR53" s="120"/>
      <c r="JS53" s="120"/>
      <c r="JT53" s="120"/>
      <c r="JU53" s="120"/>
      <c r="JV53" s="120">
        <f>データ!BW7</f>
        <v>6546</v>
      </c>
      <c r="JW53" s="120"/>
      <c r="JX53" s="120"/>
      <c r="JY53" s="120"/>
      <c r="JZ53" s="120"/>
      <c r="KA53" s="120"/>
      <c r="KB53" s="120"/>
      <c r="KC53" s="120"/>
      <c r="KD53" s="120"/>
      <c r="KE53" s="120"/>
      <c r="KF53" s="120"/>
      <c r="KG53" s="120"/>
      <c r="KH53" s="120"/>
      <c r="KI53" s="120"/>
      <c r="KJ53" s="120"/>
      <c r="KK53" s="120"/>
      <c r="KL53" s="120"/>
      <c r="KM53" s="120"/>
      <c r="KN53" s="120"/>
      <c r="KO53" s="120">
        <f>データ!BX7</f>
        <v>8262</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150572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59.6</v>
      </c>
      <c r="KB78" s="115"/>
      <c r="KC78" s="115"/>
      <c r="KD78" s="115"/>
      <c r="KE78" s="115"/>
      <c r="KF78" s="115"/>
      <c r="KG78" s="115"/>
      <c r="KH78" s="115"/>
      <c r="KI78" s="115"/>
      <c r="KJ78" s="115"/>
      <c r="KK78" s="115"/>
      <c r="KL78" s="115"/>
      <c r="KM78" s="115"/>
      <c r="KN78" s="115"/>
      <c r="KO78" s="116"/>
      <c r="KP78" s="114">
        <f>データ!DF7</f>
        <v>51.7</v>
      </c>
      <c r="KQ78" s="115"/>
      <c r="KR78" s="115"/>
      <c r="KS78" s="115"/>
      <c r="KT78" s="115"/>
      <c r="KU78" s="115"/>
      <c r="KV78" s="115"/>
      <c r="KW78" s="115"/>
      <c r="KX78" s="115"/>
      <c r="KY78" s="115"/>
      <c r="KZ78" s="115"/>
      <c r="LA78" s="115"/>
      <c r="LB78" s="115"/>
      <c r="LC78" s="115"/>
      <c r="LD78" s="116"/>
      <c r="LE78" s="114">
        <f>データ!DG7</f>
        <v>51.5</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HKb8iVshuIXP3TXy9tyMQPnuRtArXESNrfdEsNC1Q5UQwOhttB1U4qjfq3mtCfBA+xa7+VsOlsR9dU1vwpOXJg==" saltValue="+Es0Q5lhzMKAt/VOBD851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103</v>
      </c>
      <c r="AN5" s="47" t="s">
        <v>94</v>
      </c>
      <c r="AO5" s="47" t="s">
        <v>95</v>
      </c>
      <c r="AP5" s="47" t="s">
        <v>96</v>
      </c>
      <c r="AQ5" s="47" t="s">
        <v>97</v>
      </c>
      <c r="AR5" s="47" t="s">
        <v>98</v>
      </c>
      <c r="AS5" s="47" t="s">
        <v>99</v>
      </c>
      <c r="AT5" s="47" t="s">
        <v>100</v>
      </c>
      <c r="AU5" s="47" t="s">
        <v>101</v>
      </c>
      <c r="AV5" s="47" t="s">
        <v>102</v>
      </c>
      <c r="AW5" s="47" t="s">
        <v>92</v>
      </c>
      <c r="AX5" s="47" t="s">
        <v>93</v>
      </c>
      <c r="AY5" s="47" t="s">
        <v>94</v>
      </c>
      <c r="AZ5" s="47" t="s">
        <v>95</v>
      </c>
      <c r="BA5" s="47" t="s">
        <v>96</v>
      </c>
      <c r="BB5" s="47" t="s">
        <v>97</v>
      </c>
      <c r="BC5" s="47" t="s">
        <v>98</v>
      </c>
      <c r="BD5" s="47" t="s">
        <v>99</v>
      </c>
      <c r="BE5" s="47" t="s">
        <v>100</v>
      </c>
      <c r="BF5" s="47" t="s">
        <v>101</v>
      </c>
      <c r="BG5" s="47" t="s">
        <v>91</v>
      </c>
      <c r="BH5" s="47" t="s">
        <v>104</v>
      </c>
      <c r="BI5" s="47" t="s">
        <v>93</v>
      </c>
      <c r="BJ5" s="47" t="s">
        <v>94</v>
      </c>
      <c r="BK5" s="47" t="s">
        <v>95</v>
      </c>
      <c r="BL5" s="47" t="s">
        <v>96</v>
      </c>
      <c r="BM5" s="47" t="s">
        <v>97</v>
      </c>
      <c r="BN5" s="47" t="s">
        <v>98</v>
      </c>
      <c r="BO5" s="47" t="s">
        <v>99</v>
      </c>
      <c r="BP5" s="47" t="s">
        <v>100</v>
      </c>
      <c r="BQ5" s="47" t="s">
        <v>101</v>
      </c>
      <c r="BR5" s="47" t="s">
        <v>91</v>
      </c>
      <c r="BS5" s="47" t="s">
        <v>92</v>
      </c>
      <c r="BT5" s="47" t="s">
        <v>103</v>
      </c>
      <c r="BU5" s="47" t="s">
        <v>94</v>
      </c>
      <c r="BV5" s="47" t="s">
        <v>95</v>
      </c>
      <c r="BW5" s="47" t="s">
        <v>96</v>
      </c>
      <c r="BX5" s="47" t="s">
        <v>97</v>
      </c>
      <c r="BY5" s="47" t="s">
        <v>98</v>
      </c>
      <c r="BZ5" s="47" t="s">
        <v>99</v>
      </c>
      <c r="CA5" s="47" t="s">
        <v>100</v>
      </c>
      <c r="CB5" s="47" t="s">
        <v>101</v>
      </c>
      <c r="CC5" s="47" t="s">
        <v>91</v>
      </c>
      <c r="CD5" s="47" t="s">
        <v>104</v>
      </c>
      <c r="CE5" s="47" t="s">
        <v>103</v>
      </c>
      <c r="CF5" s="47" t="s">
        <v>94</v>
      </c>
      <c r="CG5" s="47" t="s">
        <v>95</v>
      </c>
      <c r="CH5" s="47" t="s">
        <v>96</v>
      </c>
      <c r="CI5" s="47" t="s">
        <v>97</v>
      </c>
      <c r="CJ5" s="47" t="s">
        <v>98</v>
      </c>
      <c r="CK5" s="47" t="s">
        <v>99</v>
      </c>
      <c r="CL5" s="47" t="s">
        <v>100</v>
      </c>
      <c r="CM5" s="145"/>
      <c r="CN5" s="145"/>
      <c r="CO5" s="47" t="s">
        <v>90</v>
      </c>
      <c r="CP5" s="47" t="s">
        <v>102</v>
      </c>
      <c r="CQ5" s="47" t="s">
        <v>104</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101</v>
      </c>
      <c r="DL5" s="47" t="s">
        <v>91</v>
      </c>
      <c r="DM5" s="47" t="s">
        <v>92</v>
      </c>
      <c r="DN5" s="47" t="s">
        <v>93</v>
      </c>
      <c r="DO5" s="47" t="s">
        <v>94</v>
      </c>
      <c r="DP5" s="47" t="s">
        <v>95</v>
      </c>
      <c r="DQ5" s="47" t="s">
        <v>96</v>
      </c>
      <c r="DR5" s="47" t="s">
        <v>97</v>
      </c>
      <c r="DS5" s="47" t="s">
        <v>98</v>
      </c>
      <c r="DT5" s="47" t="s">
        <v>99</v>
      </c>
      <c r="DU5" s="47" t="s">
        <v>100</v>
      </c>
    </row>
    <row r="6" spans="1:125" s="54" customFormat="1" x14ac:dyDescent="0.15">
      <c r="A6" s="37" t="s">
        <v>105</v>
      </c>
      <c r="B6" s="48">
        <f>B8</f>
        <v>2021</v>
      </c>
      <c r="C6" s="48">
        <f t="shared" ref="C6:X6" si="1">C8</f>
        <v>22071</v>
      </c>
      <c r="D6" s="48">
        <f t="shared" si="1"/>
        <v>47</v>
      </c>
      <c r="E6" s="48">
        <f t="shared" si="1"/>
        <v>14</v>
      </c>
      <c r="F6" s="48">
        <f t="shared" si="1"/>
        <v>0</v>
      </c>
      <c r="G6" s="48">
        <f t="shared" si="1"/>
        <v>2</v>
      </c>
      <c r="H6" s="48" t="str">
        <f>SUBSTITUTE(H8,"　","")</f>
        <v>青森県三沢市</v>
      </c>
      <c r="I6" s="48" t="str">
        <f t="shared" si="1"/>
        <v>三沢市大町ビードル駐車場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22</v>
      </c>
      <c r="S6" s="50" t="str">
        <f t="shared" si="1"/>
        <v>商業施設</v>
      </c>
      <c r="T6" s="50" t="str">
        <f t="shared" si="1"/>
        <v>無</v>
      </c>
      <c r="U6" s="51">
        <f t="shared" si="1"/>
        <v>9300</v>
      </c>
      <c r="V6" s="51">
        <f t="shared" si="1"/>
        <v>336</v>
      </c>
      <c r="W6" s="51">
        <f t="shared" si="1"/>
        <v>100</v>
      </c>
      <c r="X6" s="50" t="str">
        <f t="shared" si="1"/>
        <v>代行制</v>
      </c>
      <c r="Y6" s="52">
        <f>IF(Y8="-",NA(),Y8)</f>
        <v>168.8</v>
      </c>
      <c r="Z6" s="52">
        <f t="shared" ref="Z6:AH6" si="2">IF(Z8="-",NA(),Z8)</f>
        <v>153.4</v>
      </c>
      <c r="AA6" s="52">
        <f t="shared" si="2"/>
        <v>41.4</v>
      </c>
      <c r="AB6" s="52">
        <f t="shared" si="2"/>
        <v>192.2</v>
      </c>
      <c r="AC6" s="52">
        <f t="shared" si="2"/>
        <v>98</v>
      </c>
      <c r="AD6" s="52">
        <f t="shared" si="2"/>
        <v>241.9</v>
      </c>
      <c r="AE6" s="52">
        <f t="shared" si="2"/>
        <v>465.2</v>
      </c>
      <c r="AF6" s="52">
        <f t="shared" si="2"/>
        <v>1736.5</v>
      </c>
      <c r="AG6" s="52">
        <f t="shared" si="2"/>
        <v>383.4</v>
      </c>
      <c r="AH6" s="52">
        <f t="shared" si="2"/>
        <v>338.4</v>
      </c>
      <c r="AI6" s="49" t="str">
        <f>IF(AI8="-","",IF(AI8="-","【-】","【"&amp;SUBSTITUTE(TEXT(AI8,"#,##0.0"),"-","△")&amp;"】"))</f>
        <v>【236.1】</v>
      </c>
      <c r="AJ6" s="52">
        <f>IF(AJ8="-",NA(),AJ8)</f>
        <v>0</v>
      </c>
      <c r="AK6" s="52">
        <f t="shared" ref="AK6:AS6" si="3">IF(AK8="-",NA(),AK8)</f>
        <v>0</v>
      </c>
      <c r="AL6" s="52">
        <f t="shared" si="3"/>
        <v>0</v>
      </c>
      <c r="AM6" s="52">
        <f t="shared" si="3"/>
        <v>94.8</v>
      </c>
      <c r="AN6" s="52">
        <f t="shared" si="3"/>
        <v>15.2</v>
      </c>
      <c r="AO6" s="52">
        <f t="shared" si="3"/>
        <v>2.2999999999999998</v>
      </c>
      <c r="AP6" s="52">
        <f t="shared" si="3"/>
        <v>9.6999999999999993</v>
      </c>
      <c r="AQ6" s="52">
        <f t="shared" si="3"/>
        <v>1.3</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224</v>
      </c>
      <c r="AY6" s="53">
        <f t="shared" si="4"/>
        <v>0</v>
      </c>
      <c r="AZ6" s="53">
        <f t="shared" si="4"/>
        <v>33</v>
      </c>
      <c r="BA6" s="53">
        <f t="shared" si="4"/>
        <v>14</v>
      </c>
      <c r="BB6" s="53">
        <f t="shared" si="4"/>
        <v>4</v>
      </c>
      <c r="BC6" s="53">
        <f t="shared" si="4"/>
        <v>407</v>
      </c>
      <c r="BD6" s="53">
        <f t="shared" si="4"/>
        <v>166</v>
      </c>
      <c r="BE6" s="51" t="str">
        <f>IF(BE8="-","",IF(BE8="-","【-】","【"&amp;SUBSTITUTE(TEXT(BE8,"#,##0"),"-","△")&amp;"】"))</f>
        <v>【3,111】</v>
      </c>
      <c r="BF6" s="52">
        <f>IF(BF8="-",NA(),BF8)</f>
        <v>40.799999999999997</v>
      </c>
      <c r="BG6" s="52">
        <f t="shared" ref="BG6:BO6" si="5">IF(BG8="-",NA(),BG8)</f>
        <v>34.799999999999997</v>
      </c>
      <c r="BH6" s="52">
        <f t="shared" si="5"/>
        <v>-141.6</v>
      </c>
      <c r="BI6" s="52">
        <f t="shared" si="5"/>
        <v>48</v>
      </c>
      <c r="BJ6" s="52">
        <f t="shared" si="5"/>
        <v>-2.1</v>
      </c>
      <c r="BK6" s="52">
        <f t="shared" si="5"/>
        <v>19.8</v>
      </c>
      <c r="BL6" s="52">
        <f t="shared" si="5"/>
        <v>33.700000000000003</v>
      </c>
      <c r="BM6" s="52">
        <f t="shared" si="5"/>
        <v>28.9</v>
      </c>
      <c r="BN6" s="52">
        <f t="shared" si="5"/>
        <v>-122.5</v>
      </c>
      <c r="BO6" s="52">
        <f t="shared" si="5"/>
        <v>8.5</v>
      </c>
      <c r="BP6" s="49" t="str">
        <f>IF(BP8="-","",IF(BP8="-","【-】","【"&amp;SUBSTITUTE(TEXT(BP8,"#,##0.0"),"-","△")&amp;"】"))</f>
        <v>【0.8】</v>
      </c>
      <c r="BQ6" s="53">
        <f>IF(BQ8="-",NA(),BQ8)</f>
        <v>4949</v>
      </c>
      <c r="BR6" s="53">
        <f t="shared" ref="BR6:BZ6" si="6">IF(BR8="-",NA(),BR8)</f>
        <v>4195</v>
      </c>
      <c r="BS6" s="53">
        <f t="shared" si="6"/>
        <v>-17254</v>
      </c>
      <c r="BT6" s="53">
        <f t="shared" si="6"/>
        <v>11913</v>
      </c>
      <c r="BU6" s="53">
        <f t="shared" si="6"/>
        <v>-331</v>
      </c>
      <c r="BV6" s="53">
        <f t="shared" si="6"/>
        <v>8624</v>
      </c>
      <c r="BW6" s="53">
        <f t="shared" si="6"/>
        <v>6546</v>
      </c>
      <c r="BX6" s="53">
        <f t="shared" si="6"/>
        <v>8262</v>
      </c>
      <c r="BY6" s="53">
        <f t="shared" si="6"/>
        <v>2576</v>
      </c>
      <c r="BZ6" s="53">
        <f t="shared" si="6"/>
        <v>4153</v>
      </c>
      <c r="CA6" s="51" t="str">
        <f>IF(CA8="-","",IF(CA8="-","【-】","【"&amp;SUBSTITUTE(TEXT(CA8,"#,##0"),"-","△")&amp;"】"))</f>
        <v>【10,906】</v>
      </c>
      <c r="CB6" s="52"/>
      <c r="CC6" s="52"/>
      <c r="CD6" s="52"/>
      <c r="CE6" s="52"/>
      <c r="CF6" s="52"/>
      <c r="CG6" s="52"/>
      <c r="CH6" s="52"/>
      <c r="CI6" s="52"/>
      <c r="CJ6" s="52"/>
      <c r="CK6" s="52"/>
      <c r="CL6" s="49" t="s">
        <v>106</v>
      </c>
      <c r="CM6" s="51">
        <f t="shared" ref="CM6:CN6" si="7">CM8</f>
        <v>150572</v>
      </c>
      <c r="CN6" s="51">
        <f t="shared" si="7"/>
        <v>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70.3</v>
      </c>
      <c r="DI6" s="52">
        <f t="shared" si="8"/>
        <v>70</v>
      </c>
      <c r="DJ6" s="49" t="str">
        <f>IF(DJ8="-","",IF(DJ8="-","【-】","【"&amp;SUBSTITUTE(TEXT(DJ8,"#,##0.0"),"-","△")&amp;"】"))</f>
        <v>【99.8】</v>
      </c>
      <c r="DK6" s="52">
        <f>IF(DK8="-",NA(),DK8)</f>
        <v>44</v>
      </c>
      <c r="DL6" s="52">
        <f t="shared" ref="DL6:DT6" si="9">IF(DL8="-",NA(),DL8)</f>
        <v>44</v>
      </c>
      <c r="DM6" s="52">
        <f t="shared" si="9"/>
        <v>44.6</v>
      </c>
      <c r="DN6" s="52">
        <f t="shared" si="9"/>
        <v>44.6</v>
      </c>
      <c r="DO6" s="52">
        <f t="shared" si="9"/>
        <v>46.7</v>
      </c>
      <c r="DP6" s="52">
        <f t="shared" si="9"/>
        <v>151.19999999999999</v>
      </c>
      <c r="DQ6" s="52">
        <f t="shared" si="9"/>
        <v>159.69999999999999</v>
      </c>
      <c r="DR6" s="52">
        <f t="shared" si="9"/>
        <v>159.6</v>
      </c>
      <c r="DS6" s="52">
        <f t="shared" si="9"/>
        <v>224.4</v>
      </c>
      <c r="DT6" s="52">
        <f t="shared" si="9"/>
        <v>251.9</v>
      </c>
      <c r="DU6" s="49" t="str">
        <f>IF(DU8="-","",IF(DU8="-","【-】","【"&amp;SUBSTITUTE(TEXT(DU8,"#,##0.0"),"-","△")&amp;"】"))</f>
        <v>【178.5】</v>
      </c>
    </row>
    <row r="7" spans="1:125" s="54" customFormat="1" x14ac:dyDescent="0.15">
      <c r="A7" s="37" t="s">
        <v>108</v>
      </c>
      <c r="B7" s="48">
        <f t="shared" ref="B7:X7" si="10">B8</f>
        <v>2021</v>
      </c>
      <c r="C7" s="48">
        <f t="shared" si="10"/>
        <v>22071</v>
      </c>
      <c r="D7" s="48">
        <f t="shared" si="10"/>
        <v>47</v>
      </c>
      <c r="E7" s="48">
        <f t="shared" si="10"/>
        <v>14</v>
      </c>
      <c r="F7" s="48">
        <f t="shared" si="10"/>
        <v>0</v>
      </c>
      <c r="G7" s="48">
        <f t="shared" si="10"/>
        <v>2</v>
      </c>
      <c r="H7" s="48" t="str">
        <f t="shared" si="10"/>
        <v>青森県　三沢市</v>
      </c>
      <c r="I7" s="48" t="str">
        <f t="shared" si="10"/>
        <v>三沢市大町ビードル駐車場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22</v>
      </c>
      <c r="S7" s="50" t="str">
        <f t="shared" si="10"/>
        <v>商業施設</v>
      </c>
      <c r="T7" s="50" t="str">
        <f t="shared" si="10"/>
        <v>無</v>
      </c>
      <c r="U7" s="51">
        <f t="shared" si="10"/>
        <v>9300</v>
      </c>
      <c r="V7" s="51">
        <f t="shared" si="10"/>
        <v>336</v>
      </c>
      <c r="W7" s="51">
        <f t="shared" si="10"/>
        <v>100</v>
      </c>
      <c r="X7" s="50" t="str">
        <f t="shared" si="10"/>
        <v>代行制</v>
      </c>
      <c r="Y7" s="52">
        <f>Y8</f>
        <v>168.8</v>
      </c>
      <c r="Z7" s="52">
        <f t="shared" ref="Z7:AH7" si="11">Z8</f>
        <v>153.4</v>
      </c>
      <c r="AA7" s="52">
        <f t="shared" si="11"/>
        <v>41.4</v>
      </c>
      <c r="AB7" s="52">
        <f t="shared" si="11"/>
        <v>192.2</v>
      </c>
      <c r="AC7" s="52">
        <f t="shared" si="11"/>
        <v>98</v>
      </c>
      <c r="AD7" s="52">
        <f t="shared" si="11"/>
        <v>241.9</v>
      </c>
      <c r="AE7" s="52">
        <f t="shared" si="11"/>
        <v>465.2</v>
      </c>
      <c r="AF7" s="52">
        <f t="shared" si="11"/>
        <v>1736.5</v>
      </c>
      <c r="AG7" s="52">
        <f t="shared" si="11"/>
        <v>383.4</v>
      </c>
      <c r="AH7" s="52">
        <f t="shared" si="11"/>
        <v>338.4</v>
      </c>
      <c r="AI7" s="49"/>
      <c r="AJ7" s="52">
        <f>AJ8</f>
        <v>0</v>
      </c>
      <c r="AK7" s="52">
        <f t="shared" ref="AK7:AS7" si="12">AK8</f>
        <v>0</v>
      </c>
      <c r="AL7" s="52">
        <f t="shared" si="12"/>
        <v>0</v>
      </c>
      <c r="AM7" s="52">
        <f t="shared" si="12"/>
        <v>94.8</v>
      </c>
      <c r="AN7" s="52">
        <f t="shared" si="12"/>
        <v>15.2</v>
      </c>
      <c r="AO7" s="52">
        <f t="shared" si="12"/>
        <v>2.2999999999999998</v>
      </c>
      <c r="AP7" s="52">
        <f t="shared" si="12"/>
        <v>9.6999999999999993</v>
      </c>
      <c r="AQ7" s="52">
        <f t="shared" si="12"/>
        <v>1.3</v>
      </c>
      <c r="AR7" s="52">
        <f t="shared" si="12"/>
        <v>10.199999999999999</v>
      </c>
      <c r="AS7" s="52">
        <f t="shared" si="12"/>
        <v>5.0999999999999996</v>
      </c>
      <c r="AT7" s="49"/>
      <c r="AU7" s="53">
        <f>AU8</f>
        <v>0</v>
      </c>
      <c r="AV7" s="53">
        <f t="shared" ref="AV7:BD7" si="13">AV8</f>
        <v>0</v>
      </c>
      <c r="AW7" s="53">
        <f t="shared" si="13"/>
        <v>0</v>
      </c>
      <c r="AX7" s="53">
        <f t="shared" si="13"/>
        <v>224</v>
      </c>
      <c r="AY7" s="53">
        <f t="shared" si="13"/>
        <v>0</v>
      </c>
      <c r="AZ7" s="53">
        <f t="shared" si="13"/>
        <v>33</v>
      </c>
      <c r="BA7" s="53">
        <f t="shared" si="13"/>
        <v>14</v>
      </c>
      <c r="BB7" s="53">
        <f t="shared" si="13"/>
        <v>4</v>
      </c>
      <c r="BC7" s="53">
        <f t="shared" si="13"/>
        <v>407</v>
      </c>
      <c r="BD7" s="53">
        <f t="shared" si="13"/>
        <v>166</v>
      </c>
      <c r="BE7" s="51"/>
      <c r="BF7" s="52">
        <f>BF8</f>
        <v>40.799999999999997</v>
      </c>
      <c r="BG7" s="52">
        <f t="shared" ref="BG7:BO7" si="14">BG8</f>
        <v>34.799999999999997</v>
      </c>
      <c r="BH7" s="52">
        <f t="shared" si="14"/>
        <v>-141.6</v>
      </c>
      <c r="BI7" s="52">
        <f t="shared" si="14"/>
        <v>48</v>
      </c>
      <c r="BJ7" s="52">
        <f t="shared" si="14"/>
        <v>-2.1</v>
      </c>
      <c r="BK7" s="52">
        <f t="shared" si="14"/>
        <v>19.8</v>
      </c>
      <c r="BL7" s="52">
        <f t="shared" si="14"/>
        <v>33.700000000000003</v>
      </c>
      <c r="BM7" s="52">
        <f t="shared" si="14"/>
        <v>28.9</v>
      </c>
      <c r="BN7" s="52">
        <f t="shared" si="14"/>
        <v>-122.5</v>
      </c>
      <c r="BO7" s="52">
        <f t="shared" si="14"/>
        <v>8.5</v>
      </c>
      <c r="BP7" s="49"/>
      <c r="BQ7" s="53">
        <f>BQ8</f>
        <v>4949</v>
      </c>
      <c r="BR7" s="53">
        <f t="shared" ref="BR7:BZ7" si="15">BR8</f>
        <v>4195</v>
      </c>
      <c r="BS7" s="53">
        <f t="shared" si="15"/>
        <v>-17254</v>
      </c>
      <c r="BT7" s="53">
        <f t="shared" si="15"/>
        <v>11913</v>
      </c>
      <c r="BU7" s="53">
        <f t="shared" si="15"/>
        <v>-331</v>
      </c>
      <c r="BV7" s="53">
        <f t="shared" si="15"/>
        <v>8624</v>
      </c>
      <c r="BW7" s="53">
        <f t="shared" si="15"/>
        <v>6546</v>
      </c>
      <c r="BX7" s="53">
        <f t="shared" si="15"/>
        <v>8262</v>
      </c>
      <c r="BY7" s="53">
        <f t="shared" si="15"/>
        <v>2576</v>
      </c>
      <c r="BZ7" s="53">
        <f t="shared" si="15"/>
        <v>4153</v>
      </c>
      <c r="CA7" s="51"/>
      <c r="CB7" s="52" t="s">
        <v>109</v>
      </c>
      <c r="CC7" s="52" t="s">
        <v>109</v>
      </c>
      <c r="CD7" s="52" t="s">
        <v>109</v>
      </c>
      <c r="CE7" s="52" t="s">
        <v>109</v>
      </c>
      <c r="CF7" s="52" t="s">
        <v>109</v>
      </c>
      <c r="CG7" s="52" t="s">
        <v>109</v>
      </c>
      <c r="CH7" s="52" t="s">
        <v>109</v>
      </c>
      <c r="CI7" s="52" t="s">
        <v>109</v>
      </c>
      <c r="CJ7" s="52" t="s">
        <v>109</v>
      </c>
      <c r="CK7" s="52" t="s">
        <v>110</v>
      </c>
      <c r="CL7" s="49"/>
      <c r="CM7" s="51">
        <f>CM8</f>
        <v>150572</v>
      </c>
      <c r="CN7" s="51">
        <f>CN8</f>
        <v>0</v>
      </c>
      <c r="CO7" s="52" t="s">
        <v>109</v>
      </c>
      <c r="CP7" s="52" t="s">
        <v>109</v>
      </c>
      <c r="CQ7" s="52" t="s">
        <v>109</v>
      </c>
      <c r="CR7" s="52" t="s">
        <v>109</v>
      </c>
      <c r="CS7" s="52" t="s">
        <v>109</v>
      </c>
      <c r="CT7" s="52" t="s">
        <v>109</v>
      </c>
      <c r="CU7" s="52" t="s">
        <v>109</v>
      </c>
      <c r="CV7" s="52" t="s">
        <v>109</v>
      </c>
      <c r="CW7" s="52" t="s">
        <v>109</v>
      </c>
      <c r="CX7" s="52" t="s">
        <v>110</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70.3</v>
      </c>
      <c r="DI7" s="52">
        <f t="shared" si="16"/>
        <v>70</v>
      </c>
      <c r="DJ7" s="49"/>
      <c r="DK7" s="52">
        <f>DK8</f>
        <v>44</v>
      </c>
      <c r="DL7" s="52">
        <f t="shared" ref="DL7:DT7" si="17">DL8</f>
        <v>44</v>
      </c>
      <c r="DM7" s="52">
        <f t="shared" si="17"/>
        <v>44.6</v>
      </c>
      <c r="DN7" s="52">
        <f t="shared" si="17"/>
        <v>44.6</v>
      </c>
      <c r="DO7" s="52">
        <f t="shared" si="17"/>
        <v>46.7</v>
      </c>
      <c r="DP7" s="52">
        <f t="shared" si="17"/>
        <v>151.19999999999999</v>
      </c>
      <c r="DQ7" s="52">
        <f t="shared" si="17"/>
        <v>159.69999999999999</v>
      </c>
      <c r="DR7" s="52">
        <f t="shared" si="17"/>
        <v>159.6</v>
      </c>
      <c r="DS7" s="52">
        <f t="shared" si="17"/>
        <v>224.4</v>
      </c>
      <c r="DT7" s="52">
        <f t="shared" si="17"/>
        <v>251.9</v>
      </c>
      <c r="DU7" s="49"/>
    </row>
    <row r="8" spans="1:125" s="54" customFormat="1" x14ac:dyDescent="0.15">
      <c r="A8" s="37"/>
      <c r="B8" s="55">
        <v>2021</v>
      </c>
      <c r="C8" s="55">
        <v>22071</v>
      </c>
      <c r="D8" s="55">
        <v>47</v>
      </c>
      <c r="E8" s="55">
        <v>14</v>
      </c>
      <c r="F8" s="55">
        <v>0</v>
      </c>
      <c r="G8" s="55">
        <v>2</v>
      </c>
      <c r="H8" s="55" t="s">
        <v>111</v>
      </c>
      <c r="I8" s="55" t="s">
        <v>112</v>
      </c>
      <c r="J8" s="55" t="s">
        <v>113</v>
      </c>
      <c r="K8" s="55" t="s">
        <v>114</v>
      </c>
      <c r="L8" s="55" t="s">
        <v>115</v>
      </c>
      <c r="M8" s="55" t="s">
        <v>116</v>
      </c>
      <c r="N8" s="55" t="s">
        <v>117</v>
      </c>
      <c r="O8" s="56" t="s">
        <v>118</v>
      </c>
      <c r="P8" s="57" t="s">
        <v>119</v>
      </c>
      <c r="Q8" s="57" t="s">
        <v>120</v>
      </c>
      <c r="R8" s="58">
        <v>22</v>
      </c>
      <c r="S8" s="57" t="s">
        <v>121</v>
      </c>
      <c r="T8" s="57" t="s">
        <v>122</v>
      </c>
      <c r="U8" s="58">
        <v>9300</v>
      </c>
      <c r="V8" s="58">
        <v>336</v>
      </c>
      <c r="W8" s="58">
        <v>100</v>
      </c>
      <c r="X8" s="57" t="s">
        <v>123</v>
      </c>
      <c r="Y8" s="59">
        <v>168.8</v>
      </c>
      <c r="Z8" s="59">
        <v>153.4</v>
      </c>
      <c r="AA8" s="59">
        <v>41.4</v>
      </c>
      <c r="AB8" s="59">
        <v>192.2</v>
      </c>
      <c r="AC8" s="59">
        <v>98</v>
      </c>
      <c r="AD8" s="59">
        <v>241.9</v>
      </c>
      <c r="AE8" s="59">
        <v>465.2</v>
      </c>
      <c r="AF8" s="59">
        <v>1736.5</v>
      </c>
      <c r="AG8" s="59">
        <v>383.4</v>
      </c>
      <c r="AH8" s="59">
        <v>338.4</v>
      </c>
      <c r="AI8" s="56">
        <v>236.1</v>
      </c>
      <c r="AJ8" s="59">
        <v>0</v>
      </c>
      <c r="AK8" s="59">
        <v>0</v>
      </c>
      <c r="AL8" s="59">
        <v>0</v>
      </c>
      <c r="AM8" s="59">
        <v>94.8</v>
      </c>
      <c r="AN8" s="59">
        <v>15.2</v>
      </c>
      <c r="AO8" s="59">
        <v>2.2999999999999998</v>
      </c>
      <c r="AP8" s="59">
        <v>9.6999999999999993</v>
      </c>
      <c r="AQ8" s="59">
        <v>1.3</v>
      </c>
      <c r="AR8" s="59">
        <v>10.199999999999999</v>
      </c>
      <c r="AS8" s="59">
        <v>5.0999999999999996</v>
      </c>
      <c r="AT8" s="56">
        <v>5.2</v>
      </c>
      <c r="AU8" s="60">
        <v>0</v>
      </c>
      <c r="AV8" s="60">
        <v>0</v>
      </c>
      <c r="AW8" s="60">
        <v>0</v>
      </c>
      <c r="AX8" s="60">
        <v>224</v>
      </c>
      <c r="AY8" s="60">
        <v>0</v>
      </c>
      <c r="AZ8" s="60">
        <v>33</v>
      </c>
      <c r="BA8" s="60">
        <v>14</v>
      </c>
      <c r="BB8" s="60">
        <v>4</v>
      </c>
      <c r="BC8" s="60">
        <v>407</v>
      </c>
      <c r="BD8" s="60">
        <v>166</v>
      </c>
      <c r="BE8" s="60">
        <v>3111</v>
      </c>
      <c r="BF8" s="59">
        <v>40.799999999999997</v>
      </c>
      <c r="BG8" s="59">
        <v>34.799999999999997</v>
      </c>
      <c r="BH8" s="59">
        <v>-141.6</v>
      </c>
      <c r="BI8" s="59">
        <v>48</v>
      </c>
      <c r="BJ8" s="59">
        <v>-2.1</v>
      </c>
      <c r="BK8" s="59">
        <v>19.8</v>
      </c>
      <c r="BL8" s="59">
        <v>33.700000000000003</v>
      </c>
      <c r="BM8" s="59">
        <v>28.9</v>
      </c>
      <c r="BN8" s="59">
        <v>-122.5</v>
      </c>
      <c r="BO8" s="59">
        <v>8.5</v>
      </c>
      <c r="BP8" s="56">
        <v>0.8</v>
      </c>
      <c r="BQ8" s="60">
        <v>4949</v>
      </c>
      <c r="BR8" s="60">
        <v>4195</v>
      </c>
      <c r="BS8" s="60">
        <v>-17254</v>
      </c>
      <c r="BT8" s="61">
        <v>11913</v>
      </c>
      <c r="BU8" s="61">
        <v>-331</v>
      </c>
      <c r="BV8" s="60">
        <v>8624</v>
      </c>
      <c r="BW8" s="60">
        <v>6546</v>
      </c>
      <c r="BX8" s="60">
        <v>8262</v>
      </c>
      <c r="BY8" s="60">
        <v>2576</v>
      </c>
      <c r="BZ8" s="60">
        <v>4153</v>
      </c>
      <c r="CA8" s="58">
        <v>10906</v>
      </c>
      <c r="CB8" s="59" t="s">
        <v>115</v>
      </c>
      <c r="CC8" s="59" t="s">
        <v>115</v>
      </c>
      <c r="CD8" s="59" t="s">
        <v>115</v>
      </c>
      <c r="CE8" s="59" t="s">
        <v>115</v>
      </c>
      <c r="CF8" s="59" t="s">
        <v>115</v>
      </c>
      <c r="CG8" s="59" t="s">
        <v>115</v>
      </c>
      <c r="CH8" s="59" t="s">
        <v>115</v>
      </c>
      <c r="CI8" s="59" t="s">
        <v>115</v>
      </c>
      <c r="CJ8" s="59" t="s">
        <v>115</v>
      </c>
      <c r="CK8" s="59" t="s">
        <v>115</v>
      </c>
      <c r="CL8" s="56" t="s">
        <v>115</v>
      </c>
      <c r="CM8" s="58">
        <v>150572</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59.6</v>
      </c>
      <c r="DF8" s="59">
        <v>51.7</v>
      </c>
      <c r="DG8" s="59">
        <v>51.5</v>
      </c>
      <c r="DH8" s="59">
        <v>70.3</v>
      </c>
      <c r="DI8" s="59">
        <v>70</v>
      </c>
      <c r="DJ8" s="56">
        <v>99.8</v>
      </c>
      <c r="DK8" s="59">
        <v>44</v>
      </c>
      <c r="DL8" s="59">
        <v>44</v>
      </c>
      <c r="DM8" s="59">
        <v>44.6</v>
      </c>
      <c r="DN8" s="59">
        <v>44.6</v>
      </c>
      <c r="DO8" s="59">
        <v>46.7</v>
      </c>
      <c r="DP8" s="59">
        <v>151.19999999999999</v>
      </c>
      <c r="DQ8" s="59">
        <v>159.69999999999999</v>
      </c>
      <c r="DR8" s="59">
        <v>159.6</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joho160861user</cp:lastModifiedBy>
  <cp:lastPrinted>2023-01-25T00:07:36Z</cp:lastPrinted>
  <dcterms:created xsi:type="dcterms:W3CDTF">2022-12-09T03:24:09Z</dcterms:created>
  <dcterms:modified xsi:type="dcterms:W3CDTF">2023-01-25T00:07:39Z</dcterms:modified>
  <cp:category/>
</cp:coreProperties>
</file>