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01\NasJyouGesuidou\【管理課ファイル移行先】J10管理課\02管理係\70-会計業務\06-経営比較分析表\R3経営比較分析表\（提出用）経営比較分析表\"/>
    </mc:Choice>
  </mc:AlternateContent>
  <workbookProtection workbookAlgorithmName="SHA-512" workbookHashValue="eRwlwcsLSJrEU/xBBY+zTFBtv4mXLVOIjlDSfqGwS4tdpaakGyD5dvodPp+rWd4Cy9/av8yHLZg1dglpkVZM6A==" workbookSaltValue="u7ZEwXarjy3lL7BIrcHxj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<sst xmlns="http://schemas.openxmlformats.org/spreadsheetml/2006/main" count="228" uniqueCount="115">
  <si>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</si>
  <si>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</si>
  <si>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</si>
  <si>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</si>
  <si>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</si>
  <si>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</si>
  <si>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</si>
  <si>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</si>
  <si>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</si>
  <si>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</si>
  <si>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</si>
  <si>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</si>
  <si>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</si>
  <si>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</si>
  <si>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</si>
  <si>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</si>
  <si>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</si>
  <si>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</si>
  <si>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</si>
  <si>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</si>
  <si>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</si>
  <si>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</si>
  <si>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</si>
  <si>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</si>
  <si>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</si>
  <si>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</si>
  <si>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</si>
  <si>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</si>
  <si>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</si>
  <si>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</si>
  <si>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</si>
  <si>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</si>
  <si>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</si>
  <si>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</si>
  <si>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</si>
  <si>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</si>
  <si>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</si>
  <si>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</si>
  <si>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</si>
  <si>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</si>
  <si>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</si>
  <si>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</si>
  <si>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</si>
  <si>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</si>
  <si>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</si>
  <si>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</si>
  <si>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</si>
  <si>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</si>
  <si>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</si>
  <si>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</si>
  <si>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</si>
  <si>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</si>
  <si>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</si>
  <si>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</si>
  <si>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</si>
  <si>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</si>
  <si>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</si>
  <si>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</si>
  <si>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</si>
  <si>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</si>
  <si>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</si>
  <si>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</si>
  <si>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</si>
  <si>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</si>
  <si>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</si>
  <si>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</si>
  <si>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</si>
  <si>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</si>
  <si>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</si>
  <si>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</si>
  <si>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</si>
  <si>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</si>
  <si>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</si>
  <si>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</si>
  <si>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</si>
  <si>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</si>
  <si>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</si>
  <si>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</si>
  <si>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</si>
  <si>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</si>
  <si>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</si>
  <si>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</si>
  <si>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</si>
  <si>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</si>
  <si>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</si>
  <si>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</si>
  <si>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</si>
  <si>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</si>
  <si>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</si>
  <si>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</si>
  <si>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</si>
  <si>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</si>
  <si>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</si>
  <si>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</si>
  <si>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</si>
  <si>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</si>
  <si>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</si>
  <si>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</si>
  <si>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</si>
  <si>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</si>
  <si>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</si>
  <si>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</si>
  <si>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</si>
  <si>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</si>
  <si>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</si>
  <si>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</si>
  <si>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</si>
  <si>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</si>
  <si>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</si>
  <si>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</si>
  <si>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</si>
  <si>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</si>
  <si>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「経常収支比率」、「料金回収率」はいずれも100％を超えているが、漏水調査及び修繕等の費用が増加したことにより、前年度と比較して減少している。
「流動比率」は100％を超えているが、類似団体平均値を下回る結果となった。今後は計画的な老朽施設の更新に必要な資金の確保による企業債借入額の増加が見込まれるため、流動比率の推移に注視する。
「企業債残高対給水収益比率」は各年度ともに類似団体より高い水準となっているが、平成29年度より減少傾向にある。今後老朽化した施設の更新等の財源として企業債借入額の増加が想定されるため注視する。
「給水原価」は類似団体平均値より高い水準となっており、かつ前年度と比較すると上がっているため、今後も維持管理費の削減や経営の効率化を図る。
「施設利用率」は水需要の減少に合わせ効率的な水運用のための統廃合を進めたことから、類似団体平均値を上回っており効果が表れている。
「有収率」は類似団体平均値を上回っており、かつ前年度と比較すると上がっている。主たる要因は、漏水調査の実施により漏水箇所の修繕をしたことによるものである。</t>
    <rPh sb="10" eb="12">
      <t>リョウキン</t>
    </rPh>
    <rPh sb="12" eb="14">
      <t>カイシュウ</t>
    </rPh>
    <rPh sb="14" eb="15">
      <t>リツ</t>
    </rPh>
    <rPh sb="26" eb="27">
      <t>コ</t>
    </rPh>
    <rPh sb="33" eb="35">
      <t>ロウスイ</t>
    </rPh>
    <rPh sb="35" eb="37">
      <t>チョウサ</t>
    </rPh>
    <rPh sb="37" eb="38">
      <t>オヨ</t>
    </rPh>
    <rPh sb="39" eb="41">
      <t>シュウゼン</t>
    </rPh>
    <rPh sb="41" eb="42">
      <t>トウ</t>
    </rPh>
    <rPh sb="43" eb="45">
      <t>ヒヨウ</t>
    </rPh>
    <rPh sb="46" eb="48">
      <t>ゾウカ</t>
    </rPh>
    <rPh sb="56" eb="59">
      <t>ゼンネンド</t>
    </rPh>
    <rPh sb="60" eb="62">
      <t>ヒカク</t>
    </rPh>
    <rPh sb="64" eb="66">
      <t>ゲンショウ</t>
    </rPh>
    <rPh sb="84" eb="85">
      <t>コ</t>
    </rPh>
    <rPh sb="102" eb="104">
      <t>ケッカ</t>
    </rPh>
    <rPh sb="311" eb="313">
      <t>コンゴ</t>
    </rPh>
    <rPh sb="330" eb="331">
      <t>ハカ</t>
    </rPh>
    <rPh sb="405" eb="407">
      <t>ルイジ</t>
    </rPh>
    <rPh sb="407" eb="409">
      <t>ダンタイ</t>
    </rPh>
    <rPh sb="409" eb="412">
      <t>ヘイキンチ</t>
    </rPh>
    <rPh sb="413" eb="415">
      <t>ウワマワ</t>
    </rPh>
    <rPh sb="422" eb="425">
      <t>ゼンネンド</t>
    </rPh>
    <rPh sb="426" eb="428">
      <t>ヒカク</t>
    </rPh>
    <rPh sb="431" eb="432">
      <t>ア</t>
    </rPh>
    <rPh sb="441" eb="443">
      <t>ヨウイン</t>
    </rPh>
    <rPh sb="447" eb="449">
      <t>チョウサ</t>
    </rPh>
    <rPh sb="450" eb="452">
      <t>ジッシ</t>
    </rPh>
    <rPh sb="455" eb="457">
      <t>ロウスイ</t>
    </rPh>
    <rPh sb="457" eb="459">
      <t>カショ</t>
    </rPh>
    <rPh sb="460" eb="462">
      <t>シュウゼン</t>
    </rPh>
    <phoneticPr fontId="4"/>
  </si>
  <si>
    <t>「有形固定資産減価償却率」は類似団体と比較して老朽化は進んでいない状態と判断できる。
「管路経年化率」は上昇傾向にあるが、類似団体と比較して下回っているので法定耐用年数を経過した管路は少ないと判断できる。
「管路更新率」は他の類似団体を下回っており、管路経年化率が若干上昇していることから、今後は積極的に管路の更新を行う必要があると判断できる。</t>
    <rPh sb="118" eb="119">
      <t>シタ</t>
    </rPh>
    <rPh sb="125" eb="127">
      <t>カンロ</t>
    </rPh>
    <rPh sb="127" eb="130">
      <t>ケイネンカ</t>
    </rPh>
    <rPh sb="130" eb="131">
      <t>リツ</t>
    </rPh>
    <rPh sb="132" eb="134">
      <t>ジャッカン</t>
    </rPh>
    <rPh sb="134" eb="136">
      <t>ジョウショウ</t>
    </rPh>
    <rPh sb="145" eb="147">
      <t>コンゴ</t>
    </rPh>
    <rPh sb="158" eb="159">
      <t>オコナ</t>
    </rPh>
    <rPh sb="160" eb="162">
      <t>ヒツヨウ</t>
    </rPh>
    <rPh sb="166" eb="168">
      <t>ハンダン</t>
    </rPh>
    <phoneticPr fontId="4"/>
  </si>
  <si>
    <t>　経営の健全性及び効率性に係る指標から、経営状況はおおむね健全な状態であるといえ、今後も経営の健全性・効率性に務め事業運営を行う。
　また、給水人口や水需要が減少する中で、増大する老朽化施設の更新需要への対応についても経営状況を示す流動比率が類似団体平均値を下回っていること、企業債残高対給水収益比率や給水原価の高さから、今後もコスト削減に努めるとともに十和田市水道事業ビジョン2019に基づき優先順位を見定めながら効果的に老朽施設の更新に努める。
　なお、上記の各種取り組みを盛り込んだ経営戦略を令和４年12月５日に改定済である。</t>
    <rPh sb="229" eb="231">
      <t>ジョウキ</t>
    </rPh>
    <rPh sb="232" eb="234">
      <t>カクシュ</t>
    </rPh>
    <rPh sb="234" eb="235">
      <t>ト</t>
    </rPh>
    <rPh sb="236" eb="237">
      <t>ク</t>
    </rPh>
    <rPh sb="239" eb="240">
      <t>モ</t>
    </rPh>
    <rPh sb="241" eb="242">
      <t>コ</t>
    </rPh>
    <rPh sb="244" eb="246">
      <t>ケイエイ</t>
    </rPh>
    <rPh sb="246" eb="248">
      <t>センリャク</t>
    </rPh>
    <rPh sb="249" eb="251">
      <t>レイワ</t>
    </rPh>
    <rPh sb="252" eb="253">
      <t>ネン</t>
    </rPh>
    <rPh sb="255" eb="256">
      <t>ガツ</t>
    </rPh>
    <rPh sb="257" eb="258">
      <t>ニチ</t>
    </rPh>
    <rPh sb="259" eb="261">
      <t>カイテイ</t>
    </rPh>
    <rPh sb="261" eb="262">
      <t>スミ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</si>
</sst>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1.93</c:v>
                </c:pt>
                <c:pt idx="1">
                  <c:v>0.82</c:v>
                </c:pt>
                <c:pt idx="2">
                  <c:v>0.74</c:v>
                </c:pt>
                <c:pt idx="3">
                  <c:v>0.65</c:v>
                </c:pt>
                <c:pt idx="4">
                  <c:v>0.51</c:v>
                </c:pt>
              </c:numCache>
            </c:numRef>
          </c:val>
          <c:extLst>
            <c:ext xmlns:c16="http://schemas.microsoft.com/office/drawing/2014/chart" uri="{C3380CC4-5D6E-409C-BE32-E72D297353CC}">
              <c16:uniqueId val="{00000000-1315-4BCA-B923-41219F114B5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1315-4BCA-B923-41219F114B5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72.790000000000006</c:v>
                </c:pt>
                <c:pt idx="1">
                  <c:v>72.349999999999994</c:v>
                </c:pt>
                <c:pt idx="2">
                  <c:v>71.88</c:v>
                </c:pt>
                <c:pt idx="3">
                  <c:v>72.7</c:v>
                </c:pt>
                <c:pt idx="4">
                  <c:v>70.77</c:v>
                </c:pt>
              </c:numCache>
            </c:numRef>
          </c:val>
          <c:extLst>
            <c:ext xmlns:c16="http://schemas.microsoft.com/office/drawing/2014/chart" uri="{C3380CC4-5D6E-409C-BE32-E72D297353CC}">
              <c16:uniqueId val="{00000000-083F-49D5-BC65-0736655185C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083F-49D5-BC65-0736655185C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87.63</c:v>
                </c:pt>
                <c:pt idx="1">
                  <c:v>87.87</c:v>
                </c:pt>
                <c:pt idx="2">
                  <c:v>88.35</c:v>
                </c:pt>
                <c:pt idx="3">
                  <c:v>87.55</c:v>
                </c:pt>
                <c:pt idx="4">
                  <c:v>88.64</c:v>
                </c:pt>
              </c:numCache>
            </c:numRef>
          </c:val>
          <c:extLst>
            <c:ext xmlns:c16="http://schemas.microsoft.com/office/drawing/2014/chart" uri="{C3380CC4-5D6E-409C-BE32-E72D297353CC}">
              <c16:uniqueId val="{00000000-B9BB-4CB7-A840-9F7FA2D3C54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B9BB-4CB7-A840-9F7FA2D3C54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108.2</c:v>
                </c:pt>
                <c:pt idx="1">
                  <c:v>111.73</c:v>
                </c:pt>
                <c:pt idx="2">
                  <c:v>115.22</c:v>
                </c:pt>
                <c:pt idx="3">
                  <c:v>119.29</c:v>
                </c:pt>
                <c:pt idx="4">
                  <c:v>118.28</c:v>
                </c:pt>
              </c:numCache>
            </c:numRef>
          </c:val>
          <c:extLst>
            <c:ext xmlns:c16="http://schemas.microsoft.com/office/drawing/2014/chart" uri="{C3380CC4-5D6E-409C-BE32-E72D297353CC}">
              <c16:uniqueId val="{00000000-A330-4CA3-BEF8-A62AB0843CF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A330-4CA3-BEF8-A62AB0843CF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40.53</c:v>
                </c:pt>
                <c:pt idx="1">
                  <c:v>42.22</c:v>
                </c:pt>
                <c:pt idx="2">
                  <c:v>43.89</c:v>
                </c:pt>
                <c:pt idx="3">
                  <c:v>45.47</c:v>
                </c:pt>
                <c:pt idx="4">
                  <c:v>47.08</c:v>
                </c:pt>
              </c:numCache>
            </c:numRef>
          </c:val>
          <c:extLst>
            <c:ext xmlns:c16="http://schemas.microsoft.com/office/drawing/2014/chart" uri="{C3380CC4-5D6E-409C-BE32-E72D297353CC}">
              <c16:uniqueId val="{00000000-63FD-4CA8-8902-221C7886E5C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63FD-4CA8-8902-221C7886E5C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6.6</c:v>
                </c:pt>
                <c:pt idx="1">
                  <c:v>7.39</c:v>
                </c:pt>
                <c:pt idx="2">
                  <c:v>8.42</c:v>
                </c:pt>
                <c:pt idx="3">
                  <c:v>8.5399999999999991</c:v>
                </c:pt>
                <c:pt idx="4">
                  <c:v>8.77</c:v>
                </c:pt>
              </c:numCache>
            </c:numRef>
          </c:val>
          <c:extLst>
            <c:ext xmlns:c16="http://schemas.microsoft.com/office/drawing/2014/chart" uri="{C3380CC4-5D6E-409C-BE32-E72D297353CC}">
              <c16:uniqueId val="{00000000-F55B-406D-8538-F359BEAA17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F55B-406D-8538-F359BEAA17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88-4BBB-A24D-51BAE76D246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C288-4BBB-A24D-51BAE76D246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199.45</c:v>
                </c:pt>
                <c:pt idx="1">
                  <c:v>196.07</c:v>
                </c:pt>
                <c:pt idx="2">
                  <c:v>192.12</c:v>
                </c:pt>
                <c:pt idx="3">
                  <c:v>199.31</c:v>
                </c:pt>
                <c:pt idx="4">
                  <c:v>256.69</c:v>
                </c:pt>
              </c:numCache>
            </c:numRef>
          </c:val>
          <c:extLst>
            <c:ext xmlns:c16="http://schemas.microsoft.com/office/drawing/2014/chart" uri="{C3380CC4-5D6E-409C-BE32-E72D297353CC}">
              <c16:uniqueId val="{00000000-CD07-4FB4-AC0F-54B35A8D888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CD07-4FB4-AC0F-54B35A8D888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673.24</c:v>
                </c:pt>
                <c:pt idx="1">
                  <c:v>625.16</c:v>
                </c:pt>
                <c:pt idx="2">
                  <c:v>574.41</c:v>
                </c:pt>
                <c:pt idx="3">
                  <c:v>532.95000000000005</c:v>
                </c:pt>
                <c:pt idx="4">
                  <c:v>512.74</c:v>
                </c:pt>
              </c:numCache>
            </c:numRef>
          </c:val>
          <c:extLst>
            <c:ext xmlns:c16="http://schemas.microsoft.com/office/drawing/2014/chart" uri="{C3380CC4-5D6E-409C-BE32-E72D297353CC}">
              <c16:uniqueId val="{00000000-DBAF-4801-B3D8-91B159AE725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DBAF-4801-B3D8-91B159AE725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97.86</c:v>
                </c:pt>
                <c:pt idx="1">
                  <c:v>101.38</c:v>
                </c:pt>
                <c:pt idx="2">
                  <c:v>104.77</c:v>
                </c:pt>
                <c:pt idx="3">
                  <c:v>107.49</c:v>
                </c:pt>
                <c:pt idx="4">
                  <c:v>106.84</c:v>
                </c:pt>
              </c:numCache>
            </c:numRef>
          </c:val>
          <c:extLst>
            <c:ext xmlns:c16="http://schemas.microsoft.com/office/drawing/2014/chart" uri="{C3380CC4-5D6E-409C-BE32-E72D297353CC}">
              <c16:uniqueId val="{00000000-6743-4EAA-BA5C-6F2C68D274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6743-4EAA-BA5C-6F2C68D274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225.22</c:v>
                </c:pt>
                <c:pt idx="1">
                  <c:v>217.94</c:v>
                </c:pt>
                <c:pt idx="2">
                  <c:v>211.37</c:v>
                </c:pt>
                <c:pt idx="3">
                  <c:v>204.24</c:v>
                </c:pt>
                <c:pt idx="4">
                  <c:v>207.62</c:v>
                </c:pt>
              </c:numCache>
            </c:numRef>
          </c:val>
          <c:extLst>
            <c:ext xmlns:c16="http://schemas.microsoft.com/office/drawing/2014/chart" uri="{C3380CC4-5D6E-409C-BE32-E72D297353CC}">
              <c16:uniqueId val="{00000000-CCBD-413C-BED9-F56B539691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CCBD-413C-BED9-F56B539691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59"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青森県　十和田市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2" t="s">
        <v>2</v>
      </c>
      <c r="J7" s="43"/>
      <c r="K7" s="43"/>
      <c r="L7" s="43"/>
      <c r="M7" s="43"/>
      <c r="N7" s="43"/>
      <c r="O7" s="61"/>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2" t="s">
        <v>7</v>
      </c>
      <c r="AU7" s="43"/>
      <c r="AV7" s="43"/>
      <c r="AW7" s="43"/>
      <c r="AX7" s="43"/>
      <c r="AY7" s="43"/>
      <c r="AZ7" s="43"/>
      <c r="BA7" s="43"/>
      <c r="BB7" s="44" t="s">
        <v>8</v>
      </c>
      <c r="BC7" s="44"/>
      <c r="BD7" s="44"/>
      <c r="BE7" s="44"/>
      <c r="BF7" s="44"/>
      <c r="BG7" s="44"/>
      <c r="BH7" s="44"/>
      <c r="BI7" s="44"/>
      <c r="BJ7" s="3"/>
      <c r="BK7" s="3"/>
      <c r="BL7" s="73" t="s">
        <v>9</v>
      </c>
      <c r="BM7" s="74"/>
      <c r="BN7" s="74"/>
      <c r="BO7" s="74"/>
      <c r="BP7" s="74"/>
      <c r="BQ7" s="74"/>
      <c r="BR7" s="74"/>
      <c r="BS7" s="74"/>
      <c r="BT7" s="74"/>
      <c r="BU7" s="74"/>
      <c r="BV7" s="74"/>
      <c r="BW7" s="74"/>
      <c r="BX7" s="74"/>
      <c r="BY7" s="7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A4</v>
      </c>
      <c r="X8" s="69"/>
      <c r="Y8" s="69"/>
      <c r="Z8" s="69"/>
      <c r="AA8" s="69"/>
      <c r="AB8" s="69"/>
      <c r="AC8" s="69"/>
      <c r="AD8" s="69" t="str">
        <f>データ!$M$6</f>
        <v>非設置</v>
      </c>
      <c r="AE8" s="69"/>
      <c r="AF8" s="69"/>
      <c r="AG8" s="69"/>
      <c r="AH8" s="69"/>
      <c r="AI8" s="69"/>
      <c r="AJ8" s="69"/>
      <c r="AK8" s="2"/>
      <c r="AL8" s="60">
        <f>データ!$R$6</f>
        <v>59666</v>
      </c>
      <c r="AM8" s="60"/>
      <c r="AN8" s="60"/>
      <c r="AO8" s="60"/>
      <c r="AP8" s="60"/>
      <c r="AQ8" s="60"/>
      <c r="AR8" s="60"/>
      <c r="AS8" s="60"/>
      <c r="AT8" s="37">
        <f>データ!$S$6</f>
        <v>725.65</v>
      </c>
      <c r="AU8" s="38"/>
      <c r="AV8" s="38"/>
      <c r="AW8" s="38"/>
      <c r="AX8" s="38"/>
      <c r="AY8" s="38"/>
      <c r="AZ8" s="38"/>
      <c r="BA8" s="38"/>
      <c r="BB8" s="49">
        <f>データ!$T$6</f>
        <v>82.22</v>
      </c>
      <c r="BC8" s="49"/>
      <c r="BD8" s="49"/>
      <c r="BE8" s="49"/>
      <c r="BF8" s="49"/>
      <c r="BG8" s="49"/>
      <c r="BH8" s="49"/>
      <c r="BI8" s="49"/>
      <c r="BJ8" s="3"/>
      <c r="BK8" s="3"/>
      <c r="BL8" s="62" t="s">
        <v>10</v>
      </c>
      <c r="BM8" s="63"/>
      <c r="BN8" s="64" t="s">
        <v>11</v>
      </c>
      <c r="BO8" s="64"/>
      <c r="BP8" s="64"/>
      <c r="BQ8" s="64"/>
      <c r="BR8" s="64"/>
      <c r="BS8" s="64"/>
      <c r="BT8" s="64"/>
      <c r="BU8" s="64"/>
      <c r="BV8" s="64"/>
      <c r="BW8" s="64"/>
      <c r="BX8" s="64"/>
      <c r="BY8" s="65"/>
    </row>
    <row r="9" spans="1:78" ht="18.75" customHeight="1" x14ac:dyDescent="0.15">
      <c r="A9" s="2"/>
      <c r="B9" s="42" t="s">
        <v>12</v>
      </c>
      <c r="C9" s="43"/>
      <c r="D9" s="43"/>
      <c r="E9" s="43"/>
      <c r="F9" s="43"/>
      <c r="G9" s="43"/>
      <c r="H9" s="43"/>
      <c r="I9" s="42" t="s">
        <v>13</v>
      </c>
      <c r="J9" s="43"/>
      <c r="K9" s="43"/>
      <c r="L9" s="43"/>
      <c r="M9" s="43"/>
      <c r="N9" s="43"/>
      <c r="O9" s="61"/>
      <c r="P9" s="44" t="s">
        <v>14</v>
      </c>
      <c r="Q9" s="44"/>
      <c r="R9" s="44"/>
      <c r="S9" s="44"/>
      <c r="T9" s="44"/>
      <c r="U9" s="44"/>
      <c r="V9" s="44"/>
      <c r="W9" s="44" t="s">
        <v>15</v>
      </c>
      <c r="X9" s="44"/>
      <c r="Y9" s="44"/>
      <c r="Z9" s="44"/>
      <c r="AA9" s="44"/>
      <c r="AB9" s="44"/>
      <c r="AC9" s="44"/>
      <c r="AD9" s="2"/>
      <c r="AE9" s="2"/>
      <c r="AF9" s="2"/>
      <c r="AG9" s="2"/>
      <c r="AH9" s="2"/>
      <c r="AI9" s="2"/>
      <c r="AJ9" s="2"/>
      <c r="AK9" s="2"/>
      <c r="AL9" s="44" t="s">
        <v>16</v>
      </c>
      <c r="AM9" s="44"/>
      <c r="AN9" s="44"/>
      <c r="AO9" s="44"/>
      <c r="AP9" s="44"/>
      <c r="AQ9" s="44"/>
      <c r="AR9" s="44"/>
      <c r="AS9" s="44"/>
      <c r="AT9" s="42" t="s">
        <v>17</v>
      </c>
      <c r="AU9" s="43"/>
      <c r="AV9" s="43"/>
      <c r="AW9" s="43"/>
      <c r="AX9" s="43"/>
      <c r="AY9" s="43"/>
      <c r="AZ9" s="43"/>
      <c r="BA9" s="43"/>
      <c r="BB9" s="44" t="s">
        <v>18</v>
      </c>
      <c r="BC9" s="44"/>
      <c r="BD9" s="44"/>
      <c r="BE9" s="44"/>
      <c r="BF9" s="44"/>
      <c r="BG9" s="44"/>
      <c r="BH9" s="44"/>
      <c r="BI9" s="44"/>
      <c r="BJ9" s="3"/>
      <c r="BK9" s="3"/>
      <c r="BL9" s="45" t="s">
        <v>19</v>
      </c>
      <c r="BM9" s="46"/>
      <c r="BN9" s="47" t="s">
        <v>20</v>
      </c>
      <c r="BO9" s="47"/>
      <c r="BP9" s="47"/>
      <c r="BQ9" s="47"/>
      <c r="BR9" s="47"/>
      <c r="BS9" s="47"/>
      <c r="BT9" s="47"/>
      <c r="BU9" s="47"/>
      <c r="BV9" s="47"/>
      <c r="BW9" s="47"/>
      <c r="BX9" s="47"/>
      <c r="BY9" s="48"/>
    </row>
    <row r="10" spans="1:78" ht="18.75" customHeight="1" x14ac:dyDescent="0.15">
      <c r="A10" s="2"/>
      <c r="B10" s="37" t="str">
        <f>データ!$N$6</f>
        <v>-</v>
      </c>
      <c r="C10" s="38"/>
      <c r="D10" s="38"/>
      <c r="E10" s="38"/>
      <c r="F10" s="38"/>
      <c r="G10" s="38"/>
      <c r="H10" s="38"/>
      <c r="I10" s="37">
        <f>データ!$O$6</f>
        <v>61.16</v>
      </c>
      <c r="J10" s="38"/>
      <c r="K10" s="38"/>
      <c r="L10" s="38"/>
      <c r="M10" s="38"/>
      <c r="N10" s="38"/>
      <c r="O10" s="59"/>
      <c r="P10" s="49">
        <f>データ!$P$6</f>
        <v>98.71</v>
      </c>
      <c r="Q10" s="49"/>
      <c r="R10" s="49"/>
      <c r="S10" s="49"/>
      <c r="T10" s="49"/>
      <c r="U10" s="49"/>
      <c r="V10" s="49"/>
      <c r="W10" s="60">
        <f>データ!$Q$6</f>
        <v>4035</v>
      </c>
      <c r="X10" s="60"/>
      <c r="Y10" s="60"/>
      <c r="Z10" s="60"/>
      <c r="AA10" s="60"/>
      <c r="AB10" s="60"/>
      <c r="AC10" s="60"/>
      <c r="AD10" s="2"/>
      <c r="AE10" s="2"/>
      <c r="AF10" s="2"/>
      <c r="AG10" s="2"/>
      <c r="AH10" s="2"/>
      <c r="AI10" s="2"/>
      <c r="AJ10" s="2"/>
      <c r="AK10" s="2"/>
      <c r="AL10" s="60">
        <f>データ!$U$6</f>
        <v>58438</v>
      </c>
      <c r="AM10" s="60"/>
      <c r="AN10" s="60"/>
      <c r="AO10" s="60"/>
      <c r="AP10" s="60"/>
      <c r="AQ10" s="60"/>
      <c r="AR10" s="60"/>
      <c r="AS10" s="60"/>
      <c r="AT10" s="37">
        <f>データ!$V$6</f>
        <v>142.83000000000001</v>
      </c>
      <c r="AU10" s="38"/>
      <c r="AV10" s="38"/>
      <c r="AW10" s="38"/>
      <c r="AX10" s="38"/>
      <c r="AY10" s="38"/>
      <c r="AZ10" s="38"/>
      <c r="BA10" s="38"/>
      <c r="BB10" s="49">
        <f>データ!$W$6</f>
        <v>409.14</v>
      </c>
      <c r="BC10" s="49"/>
      <c r="BD10" s="49"/>
      <c r="BE10" s="49"/>
      <c r="BF10" s="49"/>
      <c r="BG10" s="49"/>
      <c r="BH10" s="49"/>
      <c r="BI10" s="49"/>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112</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113</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4"/>
      <c r="BM60" s="85"/>
      <c r="BN60" s="85"/>
      <c r="BO60" s="85"/>
      <c r="BP60" s="85"/>
      <c r="BQ60" s="85"/>
      <c r="BR60" s="85"/>
      <c r="BS60" s="85"/>
      <c r="BT60" s="85"/>
      <c r="BU60" s="85"/>
      <c r="BV60" s="85"/>
      <c r="BW60" s="85"/>
      <c r="BX60" s="85"/>
      <c r="BY60" s="85"/>
      <c r="BZ60" s="86"/>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114</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rqZOBjL0qRWbLubHJJXg57SzA1puKVRkSgCThzKT9o3HMNroRqrYC41z9fxyHkAeGUqRqZmZFqSHC0zictQrQ==" saltValue="fMqsS9WDF3qXLuy1ulUnB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22063</v>
      </c>
      <c r="D6" s="20">
        <f t="shared" si="3"/>
        <v>46</v>
      </c>
      <c r="E6" s="20">
        <f t="shared" si="3"/>
        <v>1</v>
      </c>
      <c r="F6" s="20">
        <f t="shared" si="3"/>
        <v>0</v>
      </c>
      <c r="G6" s="20">
        <f t="shared" si="3"/>
        <v>1</v>
      </c>
      <c r="H6" s="20" t="str">
        <f t="shared" si="3"/>
        <v>青森県　十和田市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61.16</v>
      </c>
      <c r="P6" s="21">
        <f t="shared" si="3"/>
        <v>98.71</v>
      </c>
      <c r="Q6" s="21">
        <f t="shared" si="3"/>
        <v>4035</v>
      </c>
      <c r="R6" s="21">
        <f t="shared" si="3"/>
        <v>59666</v>
      </c>
      <c r="S6" s="21">
        <f t="shared" si="3"/>
        <v>725.65</v>
      </c>
      <c r="T6" s="21">
        <f t="shared" si="3"/>
        <v>82.22</v>
      </c>
      <c r="U6" s="21">
        <f t="shared" si="3"/>
        <v>58438</v>
      </c>
      <c r="V6" s="21">
        <f t="shared" si="3"/>
        <v>142.83000000000001</v>
      </c>
      <c r="W6" s="21">
        <f t="shared" si="3"/>
        <v>409.14</v>
      </c>
      <c r="X6" s="22">
        <f>IF(X7="",NA(),X7)</f>
        <v>108.2</v>
      </c>
      <c r="Y6" s="22">
        <f t="shared" ref="Y6:AG6" si="4">IF(Y7="",NA(),Y7)</f>
        <v>111.73</v>
      </c>
      <c r="Z6" s="22">
        <f t="shared" si="4"/>
        <v>115.22</v>
      </c>
      <c r="AA6" s="22">
        <f t="shared" si="4"/>
        <v>119.29</v>
      </c>
      <c r="AB6" s="22">
        <f t="shared" si="4"/>
        <v>118.28</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199.45</v>
      </c>
      <c r="AU6" s="22">
        <f t="shared" ref="AU6:BC6" si="6">IF(AU7="",NA(),AU7)</f>
        <v>196.07</v>
      </c>
      <c r="AV6" s="22">
        <f t="shared" si="6"/>
        <v>192.12</v>
      </c>
      <c r="AW6" s="22">
        <f t="shared" si="6"/>
        <v>199.31</v>
      </c>
      <c r="AX6" s="22">
        <f t="shared" si="6"/>
        <v>256.69</v>
      </c>
      <c r="AY6" s="22">
        <f t="shared" si="6"/>
        <v>355.5</v>
      </c>
      <c r="AZ6" s="22">
        <f t="shared" si="6"/>
        <v>349.83</v>
      </c>
      <c r="BA6" s="22">
        <f t="shared" si="6"/>
        <v>360.86</v>
      </c>
      <c r="BB6" s="22">
        <f t="shared" si="6"/>
        <v>350.79</v>
      </c>
      <c r="BC6" s="22">
        <f t="shared" si="6"/>
        <v>354.57</v>
      </c>
      <c r="BD6" s="21" t="str">
        <f>IF(BD7="","",IF(BD7="-","【-】","【"&amp;SUBSTITUTE(TEXT(BD7,"#,##0.00"),"-","△")&amp;"】"))</f>
        <v>【261.51】</v>
      </c>
      <c r="BE6" s="22">
        <f>IF(BE7="",NA(),BE7)</f>
        <v>673.24</v>
      </c>
      <c r="BF6" s="22">
        <f t="shared" ref="BF6:BN6" si="7">IF(BF7="",NA(),BF7)</f>
        <v>625.16</v>
      </c>
      <c r="BG6" s="22">
        <f t="shared" si="7"/>
        <v>574.41</v>
      </c>
      <c r="BH6" s="22">
        <f t="shared" si="7"/>
        <v>532.95000000000005</v>
      </c>
      <c r="BI6" s="22">
        <f t="shared" si="7"/>
        <v>512.74</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97.86</v>
      </c>
      <c r="BQ6" s="22">
        <f t="shared" ref="BQ6:BY6" si="8">IF(BQ7="",NA(),BQ7)</f>
        <v>101.38</v>
      </c>
      <c r="BR6" s="22">
        <f t="shared" si="8"/>
        <v>104.77</v>
      </c>
      <c r="BS6" s="22">
        <f t="shared" si="8"/>
        <v>107.49</v>
      </c>
      <c r="BT6" s="22">
        <f t="shared" si="8"/>
        <v>106.84</v>
      </c>
      <c r="BU6" s="22">
        <f t="shared" si="8"/>
        <v>104.57</v>
      </c>
      <c r="BV6" s="22">
        <f t="shared" si="8"/>
        <v>103.54</v>
      </c>
      <c r="BW6" s="22">
        <f t="shared" si="8"/>
        <v>103.32</v>
      </c>
      <c r="BX6" s="22">
        <f t="shared" si="8"/>
        <v>100.85</v>
      </c>
      <c r="BY6" s="22">
        <f t="shared" si="8"/>
        <v>103.79</v>
      </c>
      <c r="BZ6" s="21" t="str">
        <f>IF(BZ7="","",IF(BZ7="-","【-】","【"&amp;SUBSTITUTE(TEXT(BZ7,"#,##0.00"),"-","△")&amp;"】"))</f>
        <v>【102.35】</v>
      </c>
      <c r="CA6" s="22">
        <f>IF(CA7="",NA(),CA7)</f>
        <v>225.22</v>
      </c>
      <c r="CB6" s="22">
        <f t="shared" ref="CB6:CJ6" si="9">IF(CB7="",NA(),CB7)</f>
        <v>217.94</v>
      </c>
      <c r="CC6" s="22">
        <f t="shared" si="9"/>
        <v>211.37</v>
      </c>
      <c r="CD6" s="22">
        <f t="shared" si="9"/>
        <v>204.24</v>
      </c>
      <c r="CE6" s="22">
        <f t="shared" si="9"/>
        <v>207.62</v>
      </c>
      <c r="CF6" s="22">
        <f t="shared" si="9"/>
        <v>165.47</v>
      </c>
      <c r="CG6" s="22">
        <f t="shared" si="9"/>
        <v>167.46</v>
      </c>
      <c r="CH6" s="22">
        <f t="shared" si="9"/>
        <v>168.56</v>
      </c>
      <c r="CI6" s="22">
        <f t="shared" si="9"/>
        <v>167.1</v>
      </c>
      <c r="CJ6" s="22">
        <f t="shared" si="9"/>
        <v>167.86</v>
      </c>
      <c r="CK6" s="21" t="str">
        <f>IF(CK7="","",IF(CK7="-","【-】","【"&amp;SUBSTITUTE(TEXT(CK7,"#,##0.00"),"-","△")&amp;"】"))</f>
        <v>【167.74】</v>
      </c>
      <c r="CL6" s="22">
        <f>IF(CL7="",NA(),CL7)</f>
        <v>72.790000000000006</v>
      </c>
      <c r="CM6" s="22">
        <f t="shared" ref="CM6:CU6" si="10">IF(CM7="",NA(),CM7)</f>
        <v>72.349999999999994</v>
      </c>
      <c r="CN6" s="22">
        <f t="shared" si="10"/>
        <v>71.88</v>
      </c>
      <c r="CO6" s="22">
        <f t="shared" si="10"/>
        <v>72.7</v>
      </c>
      <c r="CP6" s="22">
        <f t="shared" si="10"/>
        <v>70.77</v>
      </c>
      <c r="CQ6" s="22">
        <f t="shared" si="10"/>
        <v>59.74</v>
      </c>
      <c r="CR6" s="22">
        <f t="shared" si="10"/>
        <v>59.46</v>
      </c>
      <c r="CS6" s="22">
        <f t="shared" si="10"/>
        <v>59.51</v>
      </c>
      <c r="CT6" s="22">
        <f t="shared" si="10"/>
        <v>59.91</v>
      </c>
      <c r="CU6" s="22">
        <f t="shared" si="10"/>
        <v>59.4</v>
      </c>
      <c r="CV6" s="21" t="str">
        <f>IF(CV7="","",IF(CV7="-","【-】","【"&amp;SUBSTITUTE(TEXT(CV7,"#,##0.00"),"-","△")&amp;"】"))</f>
        <v>【60.29】</v>
      </c>
      <c r="CW6" s="22">
        <f>IF(CW7="",NA(),CW7)</f>
        <v>87.63</v>
      </c>
      <c r="CX6" s="22">
        <f t="shared" ref="CX6:DF6" si="11">IF(CX7="",NA(),CX7)</f>
        <v>87.87</v>
      </c>
      <c r="CY6" s="22">
        <f t="shared" si="11"/>
        <v>88.35</v>
      </c>
      <c r="CZ6" s="22">
        <f t="shared" si="11"/>
        <v>87.55</v>
      </c>
      <c r="DA6" s="22">
        <f t="shared" si="11"/>
        <v>88.64</v>
      </c>
      <c r="DB6" s="22">
        <f t="shared" si="11"/>
        <v>87.28</v>
      </c>
      <c r="DC6" s="22">
        <f t="shared" si="11"/>
        <v>87.41</v>
      </c>
      <c r="DD6" s="22">
        <f t="shared" si="11"/>
        <v>87.08</v>
      </c>
      <c r="DE6" s="22">
        <f t="shared" si="11"/>
        <v>87.26</v>
      </c>
      <c r="DF6" s="22">
        <f t="shared" si="11"/>
        <v>87.57</v>
      </c>
      <c r="DG6" s="21" t="str">
        <f>IF(DG7="","",IF(DG7="-","【-】","【"&amp;SUBSTITUTE(TEXT(DG7,"#,##0.00"),"-","△")&amp;"】"))</f>
        <v>【90.12】</v>
      </c>
      <c r="DH6" s="22">
        <f>IF(DH7="",NA(),DH7)</f>
        <v>40.53</v>
      </c>
      <c r="DI6" s="22">
        <f t="shared" ref="DI6:DQ6" si="12">IF(DI7="",NA(),DI7)</f>
        <v>42.22</v>
      </c>
      <c r="DJ6" s="22">
        <f t="shared" si="12"/>
        <v>43.89</v>
      </c>
      <c r="DK6" s="22">
        <f t="shared" si="12"/>
        <v>45.47</v>
      </c>
      <c r="DL6" s="22">
        <f t="shared" si="12"/>
        <v>47.08</v>
      </c>
      <c r="DM6" s="22">
        <f t="shared" si="12"/>
        <v>46.94</v>
      </c>
      <c r="DN6" s="22">
        <f t="shared" si="12"/>
        <v>47.62</v>
      </c>
      <c r="DO6" s="22">
        <f t="shared" si="12"/>
        <v>48.55</v>
      </c>
      <c r="DP6" s="22">
        <f t="shared" si="12"/>
        <v>49.2</v>
      </c>
      <c r="DQ6" s="22">
        <f t="shared" si="12"/>
        <v>50.01</v>
      </c>
      <c r="DR6" s="21" t="str">
        <f>IF(DR7="","",IF(DR7="-","【-】","【"&amp;SUBSTITUTE(TEXT(DR7,"#,##0.00"),"-","△")&amp;"】"))</f>
        <v>【50.88】</v>
      </c>
      <c r="DS6" s="22">
        <f>IF(DS7="",NA(),DS7)</f>
        <v>6.6</v>
      </c>
      <c r="DT6" s="22">
        <f t="shared" ref="DT6:EB6" si="13">IF(DT7="",NA(),DT7)</f>
        <v>7.39</v>
      </c>
      <c r="DU6" s="22">
        <f t="shared" si="13"/>
        <v>8.42</v>
      </c>
      <c r="DV6" s="22">
        <f t="shared" si="13"/>
        <v>8.5399999999999991</v>
      </c>
      <c r="DW6" s="22">
        <f t="shared" si="13"/>
        <v>8.77</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1.93</v>
      </c>
      <c r="EE6" s="22">
        <f t="shared" ref="EE6:EM6" si="14">IF(EE7="",NA(),EE7)</f>
        <v>0.82</v>
      </c>
      <c r="EF6" s="22">
        <f t="shared" si="14"/>
        <v>0.74</v>
      </c>
      <c r="EG6" s="22">
        <f t="shared" si="14"/>
        <v>0.65</v>
      </c>
      <c r="EH6" s="22">
        <f t="shared" si="14"/>
        <v>0.51</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22063</v>
      </c>
      <c r="D7" s="24">
        <v>46</v>
      </c>
      <c r="E7" s="24">
        <v>1</v>
      </c>
      <c r="F7" s="24">
        <v>0</v>
      </c>
      <c r="G7" s="24">
        <v>1</v>
      </c>
      <c r="H7" s="24" t="s">
        <v>93</v>
      </c>
      <c r="I7" s="24" t="s">
        <v>94</v>
      </c>
      <c r="J7" s="24" t="s">
        <v>95</v>
      </c>
      <c r="K7" s="24" t="s">
        <v>96</v>
      </c>
      <c r="L7" s="24" t="s">
        <v>97</v>
      </c>
      <c r="M7" s="24" t="s">
        <v>98</v>
      </c>
      <c r="N7" s="25" t="s">
        <v>99</v>
      </c>
      <c r="O7" s="25">
        <v>61.16</v>
      </c>
      <c r="P7" s="25">
        <v>98.71</v>
      </c>
      <c r="Q7" s="25">
        <v>4035</v>
      </c>
      <c r="R7" s="25">
        <v>59666</v>
      </c>
      <c r="S7" s="25">
        <v>725.65</v>
      </c>
      <c r="T7" s="25">
        <v>82.22</v>
      </c>
      <c r="U7" s="25">
        <v>58438</v>
      </c>
      <c r="V7" s="25">
        <v>142.83000000000001</v>
      </c>
      <c r="W7" s="25">
        <v>409.14</v>
      </c>
      <c r="X7" s="25">
        <v>108.2</v>
      </c>
      <c r="Y7" s="25">
        <v>111.73</v>
      </c>
      <c r="Z7" s="25">
        <v>115.22</v>
      </c>
      <c r="AA7" s="25">
        <v>119.29</v>
      </c>
      <c r="AB7" s="25">
        <v>118.28</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199.45</v>
      </c>
      <c r="AU7" s="25">
        <v>196.07</v>
      </c>
      <c r="AV7" s="25">
        <v>192.12</v>
      </c>
      <c r="AW7" s="25">
        <v>199.31</v>
      </c>
      <c r="AX7" s="25">
        <v>256.69</v>
      </c>
      <c r="AY7" s="25">
        <v>355.5</v>
      </c>
      <c r="AZ7" s="25">
        <v>349.83</v>
      </c>
      <c r="BA7" s="25">
        <v>360.86</v>
      </c>
      <c r="BB7" s="25">
        <v>350.79</v>
      </c>
      <c r="BC7" s="25">
        <v>354.57</v>
      </c>
      <c r="BD7" s="25">
        <v>261.51</v>
      </c>
      <c r="BE7" s="25">
        <v>673.24</v>
      </c>
      <c r="BF7" s="25">
        <v>625.16</v>
      </c>
      <c r="BG7" s="25">
        <v>574.41</v>
      </c>
      <c r="BH7" s="25">
        <v>532.95000000000005</v>
      </c>
      <c r="BI7" s="25">
        <v>512.74</v>
      </c>
      <c r="BJ7" s="25">
        <v>312.58</v>
      </c>
      <c r="BK7" s="25">
        <v>314.87</v>
      </c>
      <c r="BL7" s="25">
        <v>309.27999999999997</v>
      </c>
      <c r="BM7" s="25">
        <v>322.92</v>
      </c>
      <c r="BN7" s="25">
        <v>303.45999999999998</v>
      </c>
      <c r="BO7" s="25">
        <v>265.16000000000003</v>
      </c>
      <c r="BP7" s="25">
        <v>97.86</v>
      </c>
      <c r="BQ7" s="25">
        <v>101.38</v>
      </c>
      <c r="BR7" s="25">
        <v>104.77</v>
      </c>
      <c r="BS7" s="25">
        <v>107.49</v>
      </c>
      <c r="BT7" s="25">
        <v>106.84</v>
      </c>
      <c r="BU7" s="25">
        <v>104.57</v>
      </c>
      <c r="BV7" s="25">
        <v>103.54</v>
      </c>
      <c r="BW7" s="25">
        <v>103.32</v>
      </c>
      <c r="BX7" s="25">
        <v>100.85</v>
      </c>
      <c r="BY7" s="25">
        <v>103.79</v>
      </c>
      <c r="BZ7" s="25">
        <v>102.35</v>
      </c>
      <c r="CA7" s="25">
        <v>225.22</v>
      </c>
      <c r="CB7" s="25">
        <v>217.94</v>
      </c>
      <c r="CC7" s="25">
        <v>211.37</v>
      </c>
      <c r="CD7" s="25">
        <v>204.24</v>
      </c>
      <c r="CE7" s="25">
        <v>207.62</v>
      </c>
      <c r="CF7" s="25">
        <v>165.47</v>
      </c>
      <c r="CG7" s="25">
        <v>167.46</v>
      </c>
      <c r="CH7" s="25">
        <v>168.56</v>
      </c>
      <c r="CI7" s="25">
        <v>167.1</v>
      </c>
      <c r="CJ7" s="25">
        <v>167.86</v>
      </c>
      <c r="CK7" s="25">
        <v>167.74</v>
      </c>
      <c r="CL7" s="25">
        <v>72.790000000000006</v>
      </c>
      <c r="CM7" s="25">
        <v>72.349999999999994</v>
      </c>
      <c r="CN7" s="25">
        <v>71.88</v>
      </c>
      <c r="CO7" s="25">
        <v>72.7</v>
      </c>
      <c r="CP7" s="25">
        <v>70.77</v>
      </c>
      <c r="CQ7" s="25">
        <v>59.74</v>
      </c>
      <c r="CR7" s="25">
        <v>59.46</v>
      </c>
      <c r="CS7" s="25">
        <v>59.51</v>
      </c>
      <c r="CT7" s="25">
        <v>59.91</v>
      </c>
      <c r="CU7" s="25">
        <v>59.4</v>
      </c>
      <c r="CV7" s="25">
        <v>60.29</v>
      </c>
      <c r="CW7" s="25">
        <v>87.63</v>
      </c>
      <c r="CX7" s="25">
        <v>87.87</v>
      </c>
      <c r="CY7" s="25">
        <v>88.35</v>
      </c>
      <c r="CZ7" s="25">
        <v>87.55</v>
      </c>
      <c r="DA7" s="25">
        <v>88.64</v>
      </c>
      <c r="DB7" s="25">
        <v>87.28</v>
      </c>
      <c r="DC7" s="25">
        <v>87.41</v>
      </c>
      <c r="DD7" s="25">
        <v>87.08</v>
      </c>
      <c r="DE7" s="25">
        <v>87.26</v>
      </c>
      <c r="DF7" s="25">
        <v>87.57</v>
      </c>
      <c r="DG7" s="25">
        <v>90.12</v>
      </c>
      <c r="DH7" s="25">
        <v>40.53</v>
      </c>
      <c r="DI7" s="25">
        <v>42.22</v>
      </c>
      <c r="DJ7" s="25">
        <v>43.89</v>
      </c>
      <c r="DK7" s="25">
        <v>45.47</v>
      </c>
      <c r="DL7" s="25">
        <v>47.08</v>
      </c>
      <c r="DM7" s="25">
        <v>46.94</v>
      </c>
      <c r="DN7" s="25">
        <v>47.62</v>
      </c>
      <c r="DO7" s="25">
        <v>48.55</v>
      </c>
      <c r="DP7" s="25">
        <v>49.2</v>
      </c>
      <c r="DQ7" s="25">
        <v>50.01</v>
      </c>
      <c r="DR7" s="25">
        <v>50.88</v>
      </c>
      <c r="DS7" s="25">
        <v>6.6</v>
      </c>
      <c r="DT7" s="25">
        <v>7.39</v>
      </c>
      <c r="DU7" s="25">
        <v>8.42</v>
      </c>
      <c r="DV7" s="25">
        <v>8.5399999999999991</v>
      </c>
      <c r="DW7" s="25">
        <v>8.77</v>
      </c>
      <c r="DX7" s="25">
        <v>14.48</v>
      </c>
      <c r="DY7" s="25">
        <v>16.27</v>
      </c>
      <c r="DZ7" s="25">
        <v>17.11</v>
      </c>
      <c r="EA7" s="25">
        <v>18.329999999999998</v>
      </c>
      <c r="EB7" s="25">
        <v>20.27</v>
      </c>
      <c r="EC7" s="25">
        <v>22.3</v>
      </c>
      <c r="ED7" s="25">
        <v>1.93</v>
      </c>
      <c r="EE7" s="25">
        <v>0.82</v>
      </c>
      <c r="EF7" s="25">
        <v>0.74</v>
      </c>
      <c r="EG7" s="25">
        <v>0.65</v>
      </c>
      <c r="EH7" s="25">
        <v>0.51</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dcterms:created xsi:type="dcterms:W3CDTF">2022-12-01T00:52:18Z</dcterms:created>
  <dcterms:modified xsi:type="dcterms:W3CDTF">2023-01-18T01:09:19Z</dcterms:modified>
  <cp:category/>
</cp:coreProperties>
</file>