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01\NasJyouGesuidou\【管理課ファイル移行先】J10管理課\02管理係\70-会計業務\06-経営比較分析表\R3経営比較分析表\（提出用）経営比較分析表\"/>
    </mc:Choice>
  </mc:AlternateContent>
  <workbookProtection workbookAlgorithmName="SHA-512" workbookHashValue="ywt0SpIe4j14FTM2d+JAcftWZSJ+ER0Mgre5w9T+LvyIH8BSvKPsh579jQFblpSEc+2fHLAVSiWsOo2ikcJbNg==" workbookSaltValue="nygOlVQ8iuEfU/tMwFub/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<sst xmlns="http://schemas.openxmlformats.org/spreadsheetml/2006/main" count="231" uniqueCount="117">
  <si>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</si>
  <si>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</si>
  <si>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</si>
  <si>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</si>
  <si>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</si>
  <si>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</si>
  <si>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</si>
  <si>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</si>
  <si>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</si>
  <si>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</si>
  <si>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</si>
  <si>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</si>
  <si>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</si>
  <si>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</si>
  <si>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</si>
  <si>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</si>
  <si>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</si>
  <si>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</si>
  <si>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</si>
  <si>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</si>
  <si>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</si>
  <si>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</si>
  <si>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</si>
  <si>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</si>
  <si>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</si>
  <si>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</si>
  <si>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</si>
  <si>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</si>
  <si>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</si>
  <si>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</si>
  <si>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</si>
  <si>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</si>
  <si>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</si>
  <si>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</si>
  <si>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</si>
  <si>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</si>
  <si>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</si>
  <si>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</si>
  <si>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</si>
  <si>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</si>
  <si>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</si>
  <si>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</si>
  <si>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</si>
  <si>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</si>
  <si>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</si>
  <si>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</si>
  <si>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</si>
  <si>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</si>
  <si>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</si>
  <si>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</si>
  <si>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</si>
  <si>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</si>
  <si>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</si>
  <si>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</si>
  <si>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</si>
  <si>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</si>
  <si>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</si>
  <si>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</si>
  <si>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</si>
  <si>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</si>
  <si>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</si>
  <si>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</si>
  <si>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</si>
  <si>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</si>
  <si>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</si>
  <si>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</si>
  <si>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</si>
  <si>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</si>
  <si>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</si>
  <si>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</si>
  <si>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</si>
  <si>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</si>
  <si>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</si>
  <si>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</si>
  <si>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</si>
  <si>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</si>
  <si>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</si>
  <si>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</si>
  <si>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</si>
  <si>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</si>
  <si>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</si>
  <si>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</si>
  <si>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</si>
  <si>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</si>
  <si>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</si>
  <si>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</si>
  <si>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</si>
  <si>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</si>
  <si>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</si>
  <si>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</si>
  <si>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</si>
  <si>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</si>
  <si>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</si>
  <si>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</si>
  <si>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</si>
  <si>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</si>
  <si>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</si>
  <si>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</si>
  <si>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</si>
  <si>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</si>
  <si>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</si>
  <si>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</si>
  <si>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</si>
  <si>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</si>
  <si>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</si>
  <si>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</si>
  <si>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</si>
  <si>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</si>
  <si>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</si>
  <si>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</si>
  <si>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</si>
  <si>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</si>
  <si>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</si>
  <si>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</si>
  <si>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「有形固定資産減価償却率」は年々上昇傾向にあり、類似団体より高い水準である。今後、下水処理場の大規模更新工事により固定資産が増加し比率が下がると予測される。
「管渠老朽化率」「管渠改善率」は、未だ０％であり、供用開始から44年であるため耐用年数（50年）を超えている管渠はない。</t>
    <rPh sb="38" eb="40">
      <t>コンゴ</t>
    </rPh>
    <rPh sb="88" eb="90">
      <t>カンキョ</t>
    </rPh>
    <rPh sb="90" eb="92">
      <t>カイゼン</t>
    </rPh>
    <rPh sb="92" eb="93">
      <t>リツ</t>
    </rPh>
    <phoneticPr fontId="4"/>
  </si>
  <si>
    <t>「経営収支比率」及び「累積欠損金比率」は使用料及び一般会計からの繰入金の増加や企業債利息の減少等により前年度より改善しているが、類似団体より不良な状態である。
「流動比率」は平成26年度に会計基準の見直しにより大幅に減となったもので類似団体より低い水準であるが、平成29年度以降増加傾向である。
「企業債残高対象事業規模比率」は、前年度より低く、類似団体より低い数値で推移しているが、現在下水処理場の大規模更新工事を行っており、比率が高くなっていくと予想される。
「経費回収率」「汚水処理原価」は維持管理に係る費用の減少により前年度より良好な数値となっており、類似団体と比較しても高い値であるため、今後も引き続き費用の削減に努めていきたい。
「施設利用率」は年々減少傾向であり、今後予測される人口減少による処理能力の余剰部分の有効利用を検討する必要があるが、類似団体と比較すると高い値である。
「水洗化率」は前年度より良好な数値であるが、類似団体と比較して低い値であるため、水洗化の意識を高める広報活動等を行い、加入率の向上を図る必要がある。</t>
    <rPh sb="8" eb="9">
      <t>オヨ</t>
    </rPh>
    <rPh sb="11" eb="13">
      <t>ルイセキ</t>
    </rPh>
    <rPh sb="13" eb="15">
      <t>ケッソン</t>
    </rPh>
    <rPh sb="15" eb="16">
      <t>キン</t>
    </rPh>
    <rPh sb="16" eb="18">
      <t>ヒリツ</t>
    </rPh>
    <rPh sb="20" eb="23">
      <t>シヨウリョウ</t>
    </rPh>
    <rPh sb="23" eb="24">
      <t>オヨ</t>
    </rPh>
    <rPh sb="25" eb="27">
      <t>イッパン</t>
    </rPh>
    <rPh sb="27" eb="29">
      <t>カイケイ</t>
    </rPh>
    <rPh sb="32" eb="34">
      <t>クリイレ</t>
    </rPh>
    <rPh sb="34" eb="35">
      <t>キン</t>
    </rPh>
    <rPh sb="36" eb="38">
      <t>ゾウカ</t>
    </rPh>
    <rPh sb="39" eb="41">
      <t>キギョウ</t>
    </rPh>
    <rPh sb="41" eb="42">
      <t>サイ</t>
    </rPh>
    <rPh sb="42" eb="44">
      <t>リソク</t>
    </rPh>
    <rPh sb="45" eb="47">
      <t>ゲンショウ</t>
    </rPh>
    <rPh sb="47" eb="48">
      <t>トウ</t>
    </rPh>
    <rPh sb="51" eb="54">
      <t>ゼンネンド</t>
    </rPh>
    <rPh sb="70" eb="72">
      <t>フリョウ</t>
    </rPh>
    <rPh sb="116" eb="118">
      <t>ルイジ</t>
    </rPh>
    <rPh sb="118" eb="120">
      <t>ダンタイ</t>
    </rPh>
    <rPh sb="122" eb="123">
      <t>ヒク</t>
    </rPh>
    <rPh sb="124" eb="126">
      <t>スイジュン</t>
    </rPh>
    <rPh sb="131" eb="133">
      <t>ヘイセイ</t>
    </rPh>
    <rPh sb="135" eb="137">
      <t>ネンド</t>
    </rPh>
    <rPh sb="137" eb="139">
      <t>イコウ</t>
    </rPh>
    <rPh sb="139" eb="141">
      <t>ゾウカ</t>
    </rPh>
    <rPh sb="141" eb="143">
      <t>ケイコウ</t>
    </rPh>
    <rPh sb="165" eb="168">
      <t>ゼンネンド</t>
    </rPh>
    <rPh sb="170" eb="171">
      <t>ヒク</t>
    </rPh>
    <rPh sb="240" eb="242">
      <t>オスイ</t>
    </rPh>
    <rPh sb="242" eb="244">
      <t>ショリ</t>
    </rPh>
    <rPh sb="244" eb="246">
      <t>ゲンカ</t>
    </rPh>
    <rPh sb="248" eb="250">
      <t>イジ</t>
    </rPh>
    <rPh sb="250" eb="252">
      <t>カンリ</t>
    </rPh>
    <rPh sb="253" eb="254">
      <t>カカ</t>
    </rPh>
    <rPh sb="255" eb="257">
      <t>ヒヨウ</t>
    </rPh>
    <rPh sb="258" eb="260">
      <t>ゲンショウ</t>
    </rPh>
    <rPh sb="263" eb="266">
      <t>ゼンネンド</t>
    </rPh>
    <rPh sb="268" eb="270">
      <t>リョウコウ</t>
    </rPh>
    <rPh sb="271" eb="273">
      <t>スウチ</t>
    </rPh>
    <rPh sb="280" eb="282">
      <t>ルイジ</t>
    </rPh>
    <rPh sb="282" eb="284">
      <t>ダンタイ</t>
    </rPh>
    <rPh sb="285" eb="287">
      <t>ヒカク</t>
    </rPh>
    <rPh sb="290" eb="291">
      <t>タカ</t>
    </rPh>
    <rPh sb="292" eb="293">
      <t>アタイ</t>
    </rPh>
    <rPh sb="299" eb="301">
      <t>コンゴ</t>
    </rPh>
    <rPh sb="302" eb="303">
      <t>ヒ</t>
    </rPh>
    <rPh sb="304" eb="305">
      <t>ツヅ</t>
    </rPh>
    <rPh sb="306" eb="308">
      <t>ヒヨウ</t>
    </rPh>
    <rPh sb="309" eb="311">
      <t>サクゲン</t>
    </rPh>
    <rPh sb="312" eb="313">
      <t>ツト</t>
    </rPh>
    <rPh sb="331" eb="333">
      <t>ゲンショウ</t>
    </rPh>
    <rPh sb="404" eb="407">
      <t>ゼンネンド</t>
    </rPh>
    <rPh sb="409" eb="411">
      <t>リョウコウ</t>
    </rPh>
    <rPh sb="412" eb="414">
      <t>スウチ</t>
    </rPh>
    <rPh sb="430" eb="431">
      <t>アタイ</t>
    </rPh>
    <rPh sb="451" eb="452">
      <t>トウ</t>
    </rPh>
    <rPh sb="463" eb="464">
      <t>ハカ</t>
    </rPh>
    <rPh sb="465" eb="467">
      <t>ヒツヨウ</t>
    </rPh>
    <phoneticPr fontId="4"/>
  </si>
  <si>
    <t>　経営の健全性・効率性については、処理区域拡大により使用料が増加し、いくつかの指標で改善が見られる。しかし、今後人口減少による使用料の減少は避けられず、費用削減、水洗化率の向上、不明水対策の強化、処理能力の余剰部分における有効利用の検討等の取組が必要である。また、効率的な事業実施のため全体計画の見直しを行い、計画に沿って事業を実施し、事業費の平準化を図ることで企業債残高を着実に減らし、堅実な運営をしていくことが必要となる。
　老朽化の状況については、平成26年度から実施している老朽化施設の更新・長寿命化事業と併せてストックマネジメント計画を策定し、計画的な更新・改善工事を実施する必要がある。
　なお、上記の各種取り組みを盛り込んだ経営戦略を令和４年12月５日に改定済である。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</si>
</sst>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50-4D6B-8883-3C84DECBD9E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4350-4D6B-8883-3C84DECBD9E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71.78</c:v>
                </c:pt>
                <c:pt idx="1">
                  <c:v>71.739999999999995</c:v>
                </c:pt>
                <c:pt idx="2">
                  <c:v>67.87</c:v>
                </c:pt>
                <c:pt idx="3">
                  <c:v>67.34</c:v>
                </c:pt>
                <c:pt idx="4">
                  <c:v>66.459999999999994</c:v>
                </c:pt>
              </c:numCache>
            </c:numRef>
          </c:val>
          <c:extLst>
            <c:ext xmlns:c16="http://schemas.microsoft.com/office/drawing/2014/chart" uri="{C3380CC4-5D6E-409C-BE32-E72D297353CC}">
              <c16:uniqueId val="{00000000-9142-433F-8DC1-7EFF770156F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9142-433F-8DC1-7EFF770156F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85.93</c:v>
                </c:pt>
                <c:pt idx="1">
                  <c:v>85.79</c:v>
                </c:pt>
                <c:pt idx="2">
                  <c:v>86.07</c:v>
                </c:pt>
                <c:pt idx="3">
                  <c:v>86.04</c:v>
                </c:pt>
                <c:pt idx="4">
                  <c:v>86.91</c:v>
                </c:pt>
              </c:numCache>
            </c:numRef>
          </c:val>
          <c:extLst>
            <c:ext xmlns:c16="http://schemas.microsoft.com/office/drawing/2014/chart" uri="{C3380CC4-5D6E-409C-BE32-E72D297353CC}">
              <c16:uniqueId val="{00000000-8FF3-4353-A848-D492781D5A7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8FF3-4353-A848-D492781D5A7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106.03</c:v>
                </c:pt>
                <c:pt idx="1">
                  <c:v>106.27</c:v>
                </c:pt>
                <c:pt idx="2">
                  <c:v>104.39</c:v>
                </c:pt>
                <c:pt idx="3">
                  <c:v>104.6</c:v>
                </c:pt>
                <c:pt idx="4">
                  <c:v>106.44</c:v>
                </c:pt>
              </c:numCache>
            </c:numRef>
          </c:val>
          <c:extLst>
            <c:ext xmlns:c16="http://schemas.microsoft.com/office/drawing/2014/chart" uri="{C3380CC4-5D6E-409C-BE32-E72D297353CC}">
              <c16:uniqueId val="{00000000-D8A9-41B0-88F0-F358A458300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D8A9-41B0-88F0-F358A458300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40.75</c:v>
                </c:pt>
                <c:pt idx="1">
                  <c:v>42.18</c:v>
                </c:pt>
                <c:pt idx="2">
                  <c:v>43.36</c:v>
                </c:pt>
                <c:pt idx="3">
                  <c:v>45.09</c:v>
                </c:pt>
                <c:pt idx="4">
                  <c:v>46.5</c:v>
                </c:pt>
              </c:numCache>
            </c:numRef>
          </c:val>
          <c:extLst>
            <c:ext xmlns:c16="http://schemas.microsoft.com/office/drawing/2014/chart" uri="{C3380CC4-5D6E-409C-BE32-E72D297353CC}">
              <c16:uniqueId val="{00000000-D5CE-4D85-A97E-429CCD9E4C0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D5CE-4D85-A97E-429CCD9E4C0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10-48F4-80CF-5E803FFBA4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2910-48F4-80CF-5E803FFBA4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49.17</c:v>
                </c:pt>
                <c:pt idx="1">
                  <c:v>38.93</c:v>
                </c:pt>
                <c:pt idx="2">
                  <c:v>31.43</c:v>
                </c:pt>
                <c:pt idx="3">
                  <c:v>23.31</c:v>
                </c:pt>
                <c:pt idx="4">
                  <c:v>10.95</c:v>
                </c:pt>
              </c:numCache>
            </c:numRef>
          </c:val>
          <c:extLst>
            <c:ext xmlns:c16="http://schemas.microsoft.com/office/drawing/2014/chart" uri="{C3380CC4-5D6E-409C-BE32-E72D297353CC}">
              <c16:uniqueId val="{00000000-16EE-47F3-857E-57C4B4F7AFE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16EE-47F3-857E-57C4B4F7AFE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16.12</c:v>
                </c:pt>
                <c:pt idx="1">
                  <c:v>17.440000000000001</c:v>
                </c:pt>
                <c:pt idx="2">
                  <c:v>17.739999999999998</c:v>
                </c:pt>
                <c:pt idx="3">
                  <c:v>20.93</c:v>
                </c:pt>
                <c:pt idx="4">
                  <c:v>21.47</c:v>
                </c:pt>
              </c:numCache>
            </c:numRef>
          </c:val>
          <c:extLst>
            <c:ext xmlns:c16="http://schemas.microsoft.com/office/drawing/2014/chart" uri="{C3380CC4-5D6E-409C-BE32-E72D297353CC}">
              <c16:uniqueId val="{00000000-A5EF-4C09-834B-007C580EBA0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A5EF-4C09-834B-007C580EBA0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712.82</c:v>
                </c:pt>
                <c:pt idx="1">
                  <c:v>725.31</c:v>
                </c:pt>
                <c:pt idx="2">
                  <c:v>678.37</c:v>
                </c:pt>
                <c:pt idx="3">
                  <c:v>612.03</c:v>
                </c:pt>
                <c:pt idx="4">
                  <c:v>519.5</c:v>
                </c:pt>
              </c:numCache>
            </c:numRef>
          </c:val>
          <c:extLst>
            <c:ext xmlns:c16="http://schemas.microsoft.com/office/drawing/2014/chart" uri="{C3380CC4-5D6E-409C-BE32-E72D297353CC}">
              <c16:uniqueId val="{00000000-9173-45EC-89BD-9800626427E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9173-45EC-89BD-9800626427E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120.31</c:v>
                </c:pt>
                <c:pt idx="1">
                  <c:v>122.52</c:v>
                </c:pt>
                <c:pt idx="2">
                  <c:v>115.74</c:v>
                </c:pt>
                <c:pt idx="3">
                  <c:v>114.83</c:v>
                </c:pt>
                <c:pt idx="4">
                  <c:v>119.29</c:v>
                </c:pt>
              </c:numCache>
            </c:numRef>
          </c:val>
          <c:extLst>
            <c:ext xmlns:c16="http://schemas.microsoft.com/office/drawing/2014/chart" uri="{C3380CC4-5D6E-409C-BE32-E72D297353CC}">
              <c16:uniqueId val="{00000000-4FB9-44D1-861E-F7FF89E2AF0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4FB9-44D1-861E-F7FF89E2AF0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178.7</c:v>
                </c:pt>
                <c:pt idx="1">
                  <c:v>175.89</c:v>
                </c:pt>
                <c:pt idx="2">
                  <c:v>186.07</c:v>
                </c:pt>
                <c:pt idx="3">
                  <c:v>186.47</c:v>
                </c:pt>
                <c:pt idx="4">
                  <c:v>179.36</c:v>
                </c:pt>
              </c:numCache>
            </c:numRef>
          </c:val>
          <c:extLst>
            <c:ext xmlns:c16="http://schemas.microsoft.com/office/drawing/2014/chart" uri="{C3380CC4-5D6E-409C-BE32-E72D297353CC}">
              <c16:uniqueId val="{00000000-06E4-4589-A786-C8372118457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06E4-4589-A786-C8372118457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I43"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十和田市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59666</v>
      </c>
      <c r="AM8" s="42"/>
      <c r="AN8" s="42"/>
      <c r="AO8" s="42"/>
      <c r="AP8" s="42"/>
      <c r="AQ8" s="42"/>
      <c r="AR8" s="42"/>
      <c r="AS8" s="42"/>
      <c r="AT8" s="35">
        <f>データ!T6</f>
        <v>725.65</v>
      </c>
      <c r="AU8" s="35"/>
      <c r="AV8" s="35"/>
      <c r="AW8" s="35"/>
      <c r="AX8" s="35"/>
      <c r="AY8" s="35"/>
      <c r="AZ8" s="35"/>
      <c r="BA8" s="35"/>
      <c r="BB8" s="35">
        <f>データ!U6</f>
        <v>82.22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43.22</v>
      </c>
      <c r="J10" s="35"/>
      <c r="K10" s="35"/>
      <c r="L10" s="35"/>
      <c r="M10" s="35"/>
      <c r="N10" s="35"/>
      <c r="O10" s="35"/>
      <c r="P10" s="35">
        <f>データ!P6</f>
        <v>71.099999999999994</v>
      </c>
      <c r="Q10" s="35"/>
      <c r="R10" s="35"/>
      <c r="S10" s="35"/>
      <c r="T10" s="35"/>
      <c r="U10" s="35"/>
      <c r="V10" s="35"/>
      <c r="W10" s="35">
        <f>データ!Q6</f>
        <v>88.2</v>
      </c>
      <c r="X10" s="35"/>
      <c r="Y10" s="35"/>
      <c r="Z10" s="35"/>
      <c r="AA10" s="35"/>
      <c r="AB10" s="35"/>
      <c r="AC10" s="35"/>
      <c r="AD10" s="42">
        <f>データ!R6</f>
        <v>4045</v>
      </c>
      <c r="AE10" s="42"/>
      <c r="AF10" s="42"/>
      <c r="AG10" s="42"/>
      <c r="AH10" s="42"/>
      <c r="AI10" s="42"/>
      <c r="AJ10" s="42"/>
      <c r="AK10" s="2"/>
      <c r="AL10" s="42">
        <f>データ!V6</f>
        <v>42089</v>
      </c>
      <c r="AM10" s="42"/>
      <c r="AN10" s="42"/>
      <c r="AO10" s="42"/>
      <c r="AP10" s="42"/>
      <c r="AQ10" s="42"/>
      <c r="AR10" s="42"/>
      <c r="AS10" s="42"/>
      <c r="AT10" s="35">
        <f>データ!W6</f>
        <v>16.059999999999999</v>
      </c>
      <c r="AU10" s="35"/>
      <c r="AV10" s="35"/>
      <c r="AW10" s="35"/>
      <c r="AX10" s="35"/>
      <c r="AY10" s="35"/>
      <c r="AZ10" s="35"/>
      <c r="BA10" s="35"/>
      <c r="BB10" s="35">
        <f>データ!X6</f>
        <v>2620.73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fpOn7UanUaRqJbHRxgAeU6c3d41yPlR1ygHuYGD4SpOi9gGaZMInImdyckqxVqFZPJ0eYWh5mNVF244mfaqxjg==" saltValue="ZQ4ZD9293rLKclJZKo+UG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22063</v>
      </c>
      <c r="D6" s="19">
        <f t="shared" si="3"/>
        <v>46</v>
      </c>
      <c r="E6" s="19">
        <f t="shared" si="3"/>
        <v>17</v>
      </c>
      <c r="F6" s="19">
        <f t="shared" si="3"/>
        <v>1</v>
      </c>
      <c r="G6" s="19">
        <f t="shared" si="3"/>
        <v>0</v>
      </c>
      <c r="H6" s="19" t="str">
        <f t="shared" si="3"/>
        <v>青森県　十和田市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43.22</v>
      </c>
      <c r="P6" s="20">
        <f t="shared" si="3"/>
        <v>71.099999999999994</v>
      </c>
      <c r="Q6" s="20">
        <f t="shared" si="3"/>
        <v>88.2</v>
      </c>
      <c r="R6" s="20">
        <f t="shared" si="3"/>
        <v>4045</v>
      </c>
      <c r="S6" s="20">
        <f t="shared" si="3"/>
        <v>59666</v>
      </c>
      <c r="T6" s="20">
        <f t="shared" si="3"/>
        <v>725.65</v>
      </c>
      <c r="U6" s="20">
        <f t="shared" si="3"/>
        <v>82.22</v>
      </c>
      <c r="V6" s="20">
        <f t="shared" si="3"/>
        <v>42089</v>
      </c>
      <c r="W6" s="20">
        <f t="shared" si="3"/>
        <v>16.059999999999999</v>
      </c>
      <c r="X6" s="20">
        <f t="shared" si="3"/>
        <v>2620.73</v>
      </c>
      <c r="Y6" s="21">
        <f>IF(Y7="",NA(),Y7)</f>
        <v>106.03</v>
      </c>
      <c r="Z6" s="21">
        <f t="shared" ref="Z6:AH6" si="4">IF(Z7="",NA(),Z7)</f>
        <v>106.27</v>
      </c>
      <c r="AA6" s="21">
        <f t="shared" si="4"/>
        <v>104.39</v>
      </c>
      <c r="AB6" s="21">
        <f t="shared" si="4"/>
        <v>104.6</v>
      </c>
      <c r="AC6" s="21">
        <f t="shared" si="4"/>
        <v>106.44</v>
      </c>
      <c r="AD6" s="21">
        <f t="shared" si="4"/>
        <v>108.03</v>
      </c>
      <c r="AE6" s="21">
        <f t="shared" si="4"/>
        <v>106.9</v>
      </c>
      <c r="AF6" s="21">
        <f t="shared" si="4"/>
        <v>106.99</v>
      </c>
      <c r="AG6" s="21">
        <f t="shared" si="4"/>
        <v>107.85</v>
      </c>
      <c r="AH6" s="21">
        <f t="shared" si="4"/>
        <v>108.04</v>
      </c>
      <c r="AI6" s="20" t="str">
        <f>IF(AI7="","",IF(AI7="-","【-】","【"&amp;SUBSTITUTE(TEXT(AI7,"#,##0.00"),"-","△")&amp;"】"))</f>
        <v>【107.02】</v>
      </c>
      <c r="AJ6" s="21">
        <f>IF(AJ7="",NA(),AJ7)</f>
        <v>49.17</v>
      </c>
      <c r="AK6" s="21">
        <f t="shared" ref="AK6:AS6" si="5">IF(AK7="",NA(),AK7)</f>
        <v>38.93</v>
      </c>
      <c r="AL6" s="21">
        <f t="shared" si="5"/>
        <v>31.43</v>
      </c>
      <c r="AM6" s="21">
        <f t="shared" si="5"/>
        <v>23.31</v>
      </c>
      <c r="AN6" s="21">
        <f t="shared" si="5"/>
        <v>10.95</v>
      </c>
      <c r="AO6" s="21">
        <f t="shared" si="5"/>
        <v>13.55</v>
      </c>
      <c r="AP6" s="21">
        <f t="shared" si="5"/>
        <v>9.06</v>
      </c>
      <c r="AQ6" s="21">
        <f t="shared" si="5"/>
        <v>7.42</v>
      </c>
      <c r="AR6" s="21">
        <f t="shared" si="5"/>
        <v>4.72</v>
      </c>
      <c r="AS6" s="21">
        <f t="shared" si="5"/>
        <v>4.49</v>
      </c>
      <c r="AT6" s="20" t="str">
        <f>IF(AT7="","",IF(AT7="-","【-】","【"&amp;SUBSTITUTE(TEXT(AT7,"#,##0.00"),"-","△")&amp;"】"))</f>
        <v>【3.09】</v>
      </c>
      <c r="AU6" s="21">
        <f>IF(AU7="",NA(),AU7)</f>
        <v>16.12</v>
      </c>
      <c r="AV6" s="21">
        <f t="shared" ref="AV6:BD6" si="6">IF(AV7="",NA(),AV7)</f>
        <v>17.440000000000001</v>
      </c>
      <c r="AW6" s="21">
        <f t="shared" si="6"/>
        <v>17.739999999999998</v>
      </c>
      <c r="AX6" s="21">
        <f t="shared" si="6"/>
        <v>20.93</v>
      </c>
      <c r="AY6" s="21">
        <f t="shared" si="6"/>
        <v>21.47</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712.82</v>
      </c>
      <c r="BG6" s="21">
        <f t="shared" ref="BG6:BO6" si="7">IF(BG7="",NA(),BG7)</f>
        <v>725.31</v>
      </c>
      <c r="BH6" s="21">
        <f t="shared" si="7"/>
        <v>678.37</v>
      </c>
      <c r="BI6" s="21">
        <f t="shared" si="7"/>
        <v>612.03</v>
      </c>
      <c r="BJ6" s="21">
        <f t="shared" si="7"/>
        <v>519.5</v>
      </c>
      <c r="BK6" s="21">
        <f t="shared" si="7"/>
        <v>799.41</v>
      </c>
      <c r="BL6" s="21">
        <f t="shared" si="7"/>
        <v>820.36</v>
      </c>
      <c r="BM6" s="21">
        <f t="shared" si="7"/>
        <v>847.44</v>
      </c>
      <c r="BN6" s="21">
        <f t="shared" si="7"/>
        <v>857.88</v>
      </c>
      <c r="BO6" s="21">
        <f t="shared" si="7"/>
        <v>825.1</v>
      </c>
      <c r="BP6" s="20" t="str">
        <f>IF(BP7="","",IF(BP7="-","【-】","【"&amp;SUBSTITUTE(TEXT(BP7,"#,##0.00"),"-","△")&amp;"】"))</f>
        <v>【669.12】</v>
      </c>
      <c r="BQ6" s="21">
        <f>IF(BQ7="",NA(),BQ7)</f>
        <v>120.31</v>
      </c>
      <c r="BR6" s="21">
        <f t="shared" ref="BR6:BZ6" si="8">IF(BR7="",NA(),BR7)</f>
        <v>122.52</v>
      </c>
      <c r="BS6" s="21">
        <f t="shared" si="8"/>
        <v>115.74</v>
      </c>
      <c r="BT6" s="21">
        <f t="shared" si="8"/>
        <v>114.83</v>
      </c>
      <c r="BU6" s="21">
        <f t="shared" si="8"/>
        <v>119.29</v>
      </c>
      <c r="BV6" s="21">
        <f t="shared" si="8"/>
        <v>96.54</v>
      </c>
      <c r="BW6" s="21">
        <f t="shared" si="8"/>
        <v>95.4</v>
      </c>
      <c r="BX6" s="21">
        <f t="shared" si="8"/>
        <v>94.69</v>
      </c>
      <c r="BY6" s="21">
        <f t="shared" si="8"/>
        <v>94.97</v>
      </c>
      <c r="BZ6" s="21">
        <f t="shared" si="8"/>
        <v>97.07</v>
      </c>
      <c r="CA6" s="20" t="str">
        <f>IF(CA7="","",IF(CA7="-","【-】","【"&amp;SUBSTITUTE(TEXT(CA7,"#,##0.00"),"-","△")&amp;"】"))</f>
        <v>【99.73】</v>
      </c>
      <c r="CB6" s="21">
        <f>IF(CB7="",NA(),CB7)</f>
        <v>178.7</v>
      </c>
      <c r="CC6" s="21">
        <f t="shared" ref="CC6:CK6" si="9">IF(CC7="",NA(),CC7)</f>
        <v>175.89</v>
      </c>
      <c r="CD6" s="21">
        <f t="shared" si="9"/>
        <v>186.07</v>
      </c>
      <c r="CE6" s="21">
        <f t="shared" si="9"/>
        <v>186.47</v>
      </c>
      <c r="CF6" s="21">
        <f t="shared" si="9"/>
        <v>179.36</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71.78</v>
      </c>
      <c r="CN6" s="21">
        <f t="shared" ref="CN6:CV6" si="10">IF(CN7="",NA(),CN7)</f>
        <v>71.739999999999995</v>
      </c>
      <c r="CO6" s="21">
        <f t="shared" si="10"/>
        <v>67.87</v>
      </c>
      <c r="CP6" s="21">
        <f t="shared" si="10"/>
        <v>67.34</v>
      </c>
      <c r="CQ6" s="21">
        <f t="shared" si="10"/>
        <v>66.459999999999994</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85.93</v>
      </c>
      <c r="CY6" s="21">
        <f t="shared" ref="CY6:DG6" si="11">IF(CY7="",NA(),CY7)</f>
        <v>85.79</v>
      </c>
      <c r="CZ6" s="21">
        <f t="shared" si="11"/>
        <v>86.07</v>
      </c>
      <c r="DA6" s="21">
        <f t="shared" si="11"/>
        <v>86.04</v>
      </c>
      <c r="DB6" s="21">
        <f t="shared" si="11"/>
        <v>86.91</v>
      </c>
      <c r="DC6" s="21">
        <f t="shared" si="11"/>
        <v>92.3</v>
      </c>
      <c r="DD6" s="21">
        <f t="shared" si="11"/>
        <v>92.55</v>
      </c>
      <c r="DE6" s="21">
        <f t="shared" si="11"/>
        <v>92.62</v>
      </c>
      <c r="DF6" s="21">
        <f t="shared" si="11"/>
        <v>92.72</v>
      </c>
      <c r="DG6" s="21">
        <f t="shared" si="11"/>
        <v>92.88</v>
      </c>
      <c r="DH6" s="20" t="str">
        <f>IF(DH7="","",IF(DH7="-","【-】","【"&amp;SUBSTITUTE(TEXT(DH7,"#,##0.00"),"-","△")&amp;"】"))</f>
        <v>【95.72】</v>
      </c>
      <c r="DI6" s="21">
        <f>IF(DI7="",NA(),DI7)</f>
        <v>40.75</v>
      </c>
      <c r="DJ6" s="21">
        <f t="shared" ref="DJ6:DR6" si="12">IF(DJ7="",NA(),DJ7)</f>
        <v>42.18</v>
      </c>
      <c r="DK6" s="21">
        <f t="shared" si="12"/>
        <v>43.36</v>
      </c>
      <c r="DL6" s="21">
        <f t="shared" si="12"/>
        <v>45.09</v>
      </c>
      <c r="DM6" s="21">
        <f t="shared" si="12"/>
        <v>46.5</v>
      </c>
      <c r="DN6" s="21">
        <f t="shared" si="12"/>
        <v>25.61</v>
      </c>
      <c r="DO6" s="21">
        <f t="shared" si="12"/>
        <v>26.13</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1.07</v>
      </c>
      <c r="DZ6" s="21">
        <f t="shared" si="13"/>
        <v>1.03</v>
      </c>
      <c r="EA6" s="21">
        <f t="shared" si="13"/>
        <v>1.43</v>
      </c>
      <c r="EB6" s="21">
        <f t="shared" si="13"/>
        <v>1.22</v>
      </c>
      <c r="EC6" s="21">
        <f t="shared" si="13"/>
        <v>1.61</v>
      </c>
      <c r="ED6" s="20" t="str">
        <f>IF(ED7="","",IF(ED7="-","【-】","【"&amp;SUBSTITUTE(TEXT(ED7,"#,##0.00"),"-","△")&amp;"】"))</f>
        <v>【6.54】</v>
      </c>
      <c r="EE6" s="20">
        <f>IF(EE7="",NA(),EE7)</f>
        <v>0</v>
      </c>
      <c r="EF6" s="20">
        <f t="shared" ref="EF6:EN6" si="14">IF(EF7="",NA(),EF7)</f>
        <v>0</v>
      </c>
      <c r="EG6" s="20">
        <f t="shared" si="14"/>
        <v>0</v>
      </c>
      <c r="EH6" s="20">
        <f t="shared" si="14"/>
        <v>0</v>
      </c>
      <c r="EI6" s="20">
        <f t="shared" si="14"/>
        <v>0</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22063</v>
      </c>
      <c r="D7" s="23">
        <v>46</v>
      </c>
      <c r="E7" s="23">
        <v>17</v>
      </c>
      <c r="F7" s="23">
        <v>1</v>
      </c>
      <c r="G7" s="23">
        <v>0</v>
      </c>
      <c r="H7" s="23" t="s">
        <v>96</v>
      </c>
      <c r="I7" s="23" t="s">
        <v>97</v>
      </c>
      <c r="J7" s="23" t="s">
        <v>98</v>
      </c>
      <c r="K7" s="23" t="s">
        <v>99</v>
      </c>
      <c r="L7" s="23" t="s">
        <v>100</v>
      </c>
      <c r="M7" s="23" t="s">
        <v>101</v>
      </c>
      <c r="N7" s="24" t="s">
        <v>102</v>
      </c>
      <c r="O7" s="24">
        <v>43.22</v>
      </c>
      <c r="P7" s="24">
        <v>71.099999999999994</v>
      </c>
      <c r="Q7" s="24">
        <v>88.2</v>
      </c>
      <c r="R7" s="24">
        <v>4045</v>
      </c>
      <c r="S7" s="24">
        <v>59666</v>
      </c>
      <c r="T7" s="24">
        <v>725.65</v>
      </c>
      <c r="U7" s="24">
        <v>82.22</v>
      </c>
      <c r="V7" s="24">
        <v>42089</v>
      </c>
      <c r="W7" s="24">
        <v>16.059999999999999</v>
      </c>
      <c r="X7" s="24">
        <v>2620.73</v>
      </c>
      <c r="Y7" s="24">
        <v>106.03</v>
      </c>
      <c r="Z7" s="24">
        <v>106.27</v>
      </c>
      <c r="AA7" s="24">
        <v>104.39</v>
      </c>
      <c r="AB7" s="24">
        <v>104.6</v>
      </c>
      <c r="AC7" s="24">
        <v>106.44</v>
      </c>
      <c r="AD7" s="24">
        <v>108.03</v>
      </c>
      <c r="AE7" s="24">
        <v>106.9</v>
      </c>
      <c r="AF7" s="24">
        <v>106.99</v>
      </c>
      <c r="AG7" s="24">
        <v>107.85</v>
      </c>
      <c r="AH7" s="24">
        <v>108.04</v>
      </c>
      <c r="AI7" s="24">
        <v>107.02</v>
      </c>
      <c r="AJ7" s="24">
        <v>49.17</v>
      </c>
      <c r="AK7" s="24">
        <v>38.93</v>
      </c>
      <c r="AL7" s="24">
        <v>31.43</v>
      </c>
      <c r="AM7" s="24">
        <v>23.31</v>
      </c>
      <c r="AN7" s="24">
        <v>10.95</v>
      </c>
      <c r="AO7" s="24">
        <v>13.55</v>
      </c>
      <c r="AP7" s="24">
        <v>9.06</v>
      </c>
      <c r="AQ7" s="24">
        <v>7.42</v>
      </c>
      <c r="AR7" s="24">
        <v>4.72</v>
      </c>
      <c r="AS7" s="24">
        <v>4.49</v>
      </c>
      <c r="AT7" s="24">
        <v>3.09</v>
      </c>
      <c r="AU7" s="24">
        <v>16.12</v>
      </c>
      <c r="AV7" s="24">
        <v>17.440000000000001</v>
      </c>
      <c r="AW7" s="24">
        <v>17.739999999999998</v>
      </c>
      <c r="AX7" s="24">
        <v>20.93</v>
      </c>
      <c r="AY7" s="24">
        <v>21.47</v>
      </c>
      <c r="AZ7" s="24">
        <v>78.45</v>
      </c>
      <c r="BA7" s="24">
        <v>76.31</v>
      </c>
      <c r="BB7" s="24">
        <v>68.180000000000007</v>
      </c>
      <c r="BC7" s="24">
        <v>67.930000000000007</v>
      </c>
      <c r="BD7" s="24">
        <v>68.53</v>
      </c>
      <c r="BE7" s="24">
        <v>71.39</v>
      </c>
      <c r="BF7" s="24">
        <v>712.82</v>
      </c>
      <c r="BG7" s="24">
        <v>725.31</v>
      </c>
      <c r="BH7" s="24">
        <v>678.37</v>
      </c>
      <c r="BI7" s="24">
        <v>612.03</v>
      </c>
      <c r="BJ7" s="24">
        <v>519.5</v>
      </c>
      <c r="BK7" s="24">
        <v>799.41</v>
      </c>
      <c r="BL7" s="24">
        <v>820.36</v>
      </c>
      <c r="BM7" s="24">
        <v>847.44</v>
      </c>
      <c r="BN7" s="24">
        <v>857.88</v>
      </c>
      <c r="BO7" s="24">
        <v>825.1</v>
      </c>
      <c r="BP7" s="24">
        <v>669.12</v>
      </c>
      <c r="BQ7" s="24">
        <v>120.31</v>
      </c>
      <c r="BR7" s="24">
        <v>122.52</v>
      </c>
      <c r="BS7" s="24">
        <v>115.74</v>
      </c>
      <c r="BT7" s="24">
        <v>114.83</v>
      </c>
      <c r="BU7" s="24">
        <v>119.29</v>
      </c>
      <c r="BV7" s="24">
        <v>96.54</v>
      </c>
      <c r="BW7" s="24">
        <v>95.4</v>
      </c>
      <c r="BX7" s="24">
        <v>94.69</v>
      </c>
      <c r="BY7" s="24">
        <v>94.97</v>
      </c>
      <c r="BZ7" s="24">
        <v>97.07</v>
      </c>
      <c r="CA7" s="24">
        <v>99.73</v>
      </c>
      <c r="CB7" s="24">
        <v>178.7</v>
      </c>
      <c r="CC7" s="24">
        <v>175.89</v>
      </c>
      <c r="CD7" s="24">
        <v>186.07</v>
      </c>
      <c r="CE7" s="24">
        <v>186.47</v>
      </c>
      <c r="CF7" s="24">
        <v>179.36</v>
      </c>
      <c r="CG7" s="24">
        <v>162.81</v>
      </c>
      <c r="CH7" s="24">
        <v>163.19999999999999</v>
      </c>
      <c r="CI7" s="24">
        <v>159.78</v>
      </c>
      <c r="CJ7" s="24">
        <v>159.49</v>
      </c>
      <c r="CK7" s="24">
        <v>157.81</v>
      </c>
      <c r="CL7" s="24">
        <v>134.97999999999999</v>
      </c>
      <c r="CM7" s="24">
        <v>71.78</v>
      </c>
      <c r="CN7" s="24">
        <v>71.739999999999995</v>
      </c>
      <c r="CO7" s="24">
        <v>67.87</v>
      </c>
      <c r="CP7" s="24">
        <v>67.34</v>
      </c>
      <c r="CQ7" s="24">
        <v>66.459999999999994</v>
      </c>
      <c r="CR7" s="24">
        <v>64.959999999999994</v>
      </c>
      <c r="CS7" s="24">
        <v>65.040000000000006</v>
      </c>
      <c r="CT7" s="24">
        <v>68.31</v>
      </c>
      <c r="CU7" s="24">
        <v>65.28</v>
      </c>
      <c r="CV7" s="24">
        <v>64.92</v>
      </c>
      <c r="CW7" s="24">
        <v>59.99</v>
      </c>
      <c r="CX7" s="24">
        <v>85.93</v>
      </c>
      <c r="CY7" s="24">
        <v>85.79</v>
      </c>
      <c r="CZ7" s="24">
        <v>86.07</v>
      </c>
      <c r="DA7" s="24">
        <v>86.04</v>
      </c>
      <c r="DB7" s="24">
        <v>86.91</v>
      </c>
      <c r="DC7" s="24">
        <v>92.3</v>
      </c>
      <c r="DD7" s="24">
        <v>92.55</v>
      </c>
      <c r="DE7" s="24">
        <v>92.62</v>
      </c>
      <c r="DF7" s="24">
        <v>92.72</v>
      </c>
      <c r="DG7" s="24">
        <v>92.88</v>
      </c>
      <c r="DH7" s="24">
        <v>95.72</v>
      </c>
      <c r="DI7" s="24">
        <v>40.75</v>
      </c>
      <c r="DJ7" s="24">
        <v>42.18</v>
      </c>
      <c r="DK7" s="24">
        <v>43.36</v>
      </c>
      <c r="DL7" s="24">
        <v>45.09</v>
      </c>
      <c r="DM7" s="24">
        <v>46.5</v>
      </c>
      <c r="DN7" s="24">
        <v>25.61</v>
      </c>
      <c r="DO7" s="24">
        <v>26.13</v>
      </c>
      <c r="DP7" s="24">
        <v>26.36</v>
      </c>
      <c r="DQ7" s="24">
        <v>23.79</v>
      </c>
      <c r="DR7" s="24">
        <v>25.66</v>
      </c>
      <c r="DS7" s="24">
        <v>38.17</v>
      </c>
      <c r="DT7" s="24">
        <v>0</v>
      </c>
      <c r="DU7" s="24">
        <v>0</v>
      </c>
      <c r="DV7" s="24">
        <v>0</v>
      </c>
      <c r="DW7" s="24">
        <v>0</v>
      </c>
      <c r="DX7" s="24">
        <v>0</v>
      </c>
      <c r="DY7" s="24">
        <v>1.07</v>
      </c>
      <c r="DZ7" s="24">
        <v>1.03</v>
      </c>
      <c r="EA7" s="24">
        <v>1.43</v>
      </c>
      <c r="EB7" s="24">
        <v>1.22</v>
      </c>
      <c r="EC7" s="24">
        <v>1.61</v>
      </c>
      <c r="ED7" s="24">
        <v>6.54</v>
      </c>
      <c r="EE7" s="24">
        <v>0</v>
      </c>
      <c r="EF7" s="24">
        <v>0</v>
      </c>
      <c r="EG7" s="24">
        <v>0</v>
      </c>
      <c r="EH7" s="24">
        <v>0</v>
      </c>
      <c r="EI7" s="24">
        <v>0</v>
      </c>
      <c r="EJ7" s="24">
        <v>0.13</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dcterms:created xsi:type="dcterms:W3CDTF">2022-12-01T01:13:00Z</dcterms:created>
  <dcterms:modified xsi:type="dcterms:W3CDTF">2023-01-18T01:08:07Z</dcterms:modified>
  <cp:category/>
</cp:coreProperties>
</file>