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vmfs01\建設課\J建設-8上下水道-0諸務\●●●下水道班\004地方公営企業関係\経営比較分析表\R3\※125（火）〆※【県市町村課理財G】公営企業に係る経営比較分析表（令和２年度決算）の分析等について\"/>
    </mc:Choice>
  </mc:AlternateContent>
  <xr:revisionPtr revIDLastSave="0" documentId="13_ncr:1_{AE133A46-CAC9-4727-A155-53A4131E2575}" xr6:coauthVersionLast="36" xr6:coauthVersionMax="36" xr10:uidLastSave="{00000000-0000-0000-0000-000000000000}"/>
  <workbookProtection workbookAlgorithmName="SHA-512" workbookHashValue="g8IUlK3Q4UERqfJE6UQ/+qVZCppCHTl93Ccs7/gQtwb0qiO4T9cYxVsCTqoeTxX16zb20GtmEMRzpz8vJVUD2w==" workbookSaltValue="5IDguwkPLQEiHx6a+LMj5A==" workbookSpinCount="100000" lockStructure="1"/>
  <bookViews>
    <workbookView xWindow="0" yWindow="0" windowWidth="28800" windowHeight="121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I10"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<sst xmlns="http://schemas.openxmlformats.org/spreadsheetml/2006/main" count="236" uniqueCount="119">
  <si>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</si>
  <si>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</si>
  <si>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</si>
  <si>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</si>
  <si>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</si>
  <si>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</si>
  <si>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</si>
  <si>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</si>
  <si>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</si>
  <si>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</si>
  <si>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</si>
  <si>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</si>
  <si>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</si>
  <si>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</si>
  <si>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</si>
  <si>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</si>
  <si>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</si>
  <si>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</si>
  <si>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</si>
  <si>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</si>
  <si>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</si>
  <si>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</si>
  <si>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</si>
  <si>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</si>
  <si>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</si>
  <si>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</si>
  <si>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</si>
  <si>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</si>
  <si>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</si>
  <si>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</si>
  <si>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</si>
  <si>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</si>
  <si>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</si>
  <si>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</si>
  <si>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</si>
  <si>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</si>
  <si>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</si>
  <si>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</si>
  <si>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</si>
  <si>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</si>
  <si>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</si>
  <si>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</si>
  <si>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</si>
  <si>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</si>
  <si>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</si>
  <si>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</si>
  <si>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</si>
  <si>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</si>
  <si>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</si>
  <si>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</si>
  <si>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</si>
  <si>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</si>
  <si>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</si>
  <si>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</si>
  <si>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</si>
  <si>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</si>
  <si>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</si>
  <si>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</si>
  <si>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</si>
  <si>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</si>
  <si>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</si>
  <si>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</si>
  <si>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</si>
  <si>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</si>
  <si>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</si>
  <si>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</si>
  <si>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</si>
  <si>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</si>
  <si>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</si>
  <si>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</si>
  <si>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</si>
  <si>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</si>
  <si>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</si>
  <si>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</si>
  <si>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</si>
  <si>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</si>
  <si>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</si>
  <si>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</si>
  <si>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</si>
  <si>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</si>
  <si>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</si>
  <si>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</si>
  <si>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</si>
  <si>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</si>
  <si>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</si>
  <si>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</si>
  <si>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</si>
  <si>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</si>
  <si>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</si>
  <si>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</si>
  <si>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</si>
  <si>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</si>
  <si>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</si>
  <si>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</si>
  <si>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</si>
  <si>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</si>
  <si>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</si>
  <si>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南部町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</si>
  <si>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</si>
  <si>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</si>
  <si>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</si>
  <si>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</si>
  <si>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</si>
  <si>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</si>
  <si>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</si>
  <si>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</si>
  <si>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</si>
  <si>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</si>
  <si>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</si>
  <si>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</si>
  <si>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</si>
  <si>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</si>
  <si>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</si>
  <si>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</si>
  <si>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</si>
  <si>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</si>
  <si>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収益的収支比率は、人口減少による料金収入の低迷と排水処理施設管理費用の増加により、料金収入のみでは賄い切れず、他会計繰入金に依存している状況である。
  これにより、経費回収率も悪化している。
　経営を安定させるためには、下水道加入促進や使用料金改定（増額等）の検討、適正な維持管理運営による汚水処理原価の逓減、施設利用率の向上を目標に長期的に収支の均衡を図っていくことが求められる。</t>
    <rPh sb="10" eb="12">
      <t>ジンコウ</t>
    </rPh>
    <rPh sb="12" eb="14">
      <t>ゲンショウ</t>
    </rPh>
    <rPh sb="17" eb="19">
      <t>リョウキン</t>
    </rPh>
    <rPh sb="19" eb="21">
      <t>シュウニュウ</t>
    </rPh>
    <rPh sb="22" eb="24">
      <t>テイメイ</t>
    </rPh>
    <rPh sb="34" eb="35">
      <t>ヨウ</t>
    </rPh>
    <rPh sb="42" eb="44">
      <t>リョウキン</t>
    </rPh>
    <rPh sb="44" eb="46">
      <t>シュウニュウ</t>
    </rPh>
    <rPh sb="50" eb="51">
      <t>マカナ</t>
    </rPh>
    <rPh sb="52" eb="53">
      <t>キ</t>
    </rPh>
    <rPh sb="69" eb="71">
      <t>ジョウキョウ</t>
    </rPh>
    <rPh sb="84" eb="86">
      <t>ケイヒ</t>
    </rPh>
    <rPh sb="86" eb="88">
      <t>カイシュウ</t>
    </rPh>
    <rPh sb="88" eb="89">
      <t>リツ</t>
    </rPh>
    <rPh sb="90" eb="92">
      <t>アッカ</t>
    </rPh>
    <rPh sb="123" eb="124">
      <t>キン</t>
    </rPh>
    <rPh sb="124" eb="126">
      <t>カイテイ</t>
    </rPh>
    <rPh sb="127" eb="129">
      <t>ゾウガク</t>
    </rPh>
    <rPh sb="129" eb="130">
      <t>トウ</t>
    </rPh>
    <rPh sb="132" eb="134">
      <t>ケントウ</t>
    </rPh>
    <rPh sb="147" eb="149">
      <t>オスイ</t>
    </rPh>
    <rPh sb="149" eb="151">
      <t>ショリ</t>
    </rPh>
    <rPh sb="151" eb="153">
      <t>ゲンカ</t>
    </rPh>
    <rPh sb="154" eb="156">
      <t>テイゲン</t>
    </rPh>
    <phoneticPr fontId="4"/>
  </si>
  <si>
    <t>　管渠改善率については、現在低い水準である。
　耐用年数を超える管渠は、数十年後先であり、定期点検等により更新が必要な管渠は特に見当たらない。
　しかし、処理場機械電気設備及びマンホールポンプについては、水処理の過程において一部不具合が生じたことから、更新をしている。
　今後は、耐用年数を超え老朽化していく施設がさらに増加すると想定されるため、機能診断及び最適整備構想による効率的な調査点検、適正な維持管理運営が必要である。</t>
    <rPh sb="40" eb="41">
      <t>サキ</t>
    </rPh>
    <rPh sb="112" eb="114">
      <t>イチブ</t>
    </rPh>
    <rPh sb="118" eb="119">
      <t>ショウ</t>
    </rPh>
    <rPh sb="160" eb="162">
      <t>ゾウカ</t>
    </rPh>
    <rPh sb="165" eb="167">
      <t>ソウテイ</t>
    </rPh>
    <rPh sb="173" eb="175">
      <t>キノウ</t>
    </rPh>
    <rPh sb="175" eb="177">
      <t>シンダン</t>
    </rPh>
    <rPh sb="177" eb="178">
      <t>オヨ</t>
    </rPh>
    <rPh sb="179" eb="181">
      <t>サイテキ</t>
    </rPh>
    <rPh sb="181" eb="183">
      <t>セイビ</t>
    </rPh>
    <rPh sb="183" eb="185">
      <t>コウソウ</t>
    </rPh>
    <rPh sb="188" eb="191">
      <t>コウリツテキ</t>
    </rPh>
    <rPh sb="192" eb="194">
      <t>チョウサ</t>
    </rPh>
    <rPh sb="194" eb="196">
      <t>テンケン</t>
    </rPh>
    <rPh sb="197" eb="199">
      <t>テキセイ</t>
    </rPh>
    <rPh sb="200" eb="202">
      <t>イジ</t>
    </rPh>
    <rPh sb="202" eb="204">
      <t>カンリ</t>
    </rPh>
    <rPh sb="204" eb="206">
      <t>ウンエイ</t>
    </rPh>
    <rPh sb="207" eb="209">
      <t>ヒツヨウ</t>
    </rPh>
    <phoneticPr fontId="4"/>
  </si>
  <si>
    <t xml:space="preserve"> 施設利用率、水洗化率の平均値を下回っているのは、人口減少と加入者の低迷が主な要因と考える。
　また、排水処理施設の経年の稼働により修繕費が増加傾向にあり、他会計繰入金に依存している状況である。
　今後は、下水道への加入促進による接続率の向上、下水道使用料の見直し、機能診断及び最適整備構想による効率的な調査点検、適正な維持管理運営により、平均値に近づけていけるよう努めることが必要である。</t>
    <rPh sb="34" eb="36">
      <t>テイメイ</t>
    </rPh>
    <rPh sb="37" eb="38">
      <t>オモ</t>
    </rPh>
    <rPh sb="39" eb="41">
      <t>ヨウイン</t>
    </rPh>
    <rPh sb="42" eb="43">
      <t>カンガ</t>
    </rPh>
    <rPh sb="91" eb="93">
      <t>ジョウキョウ</t>
    </rPh>
    <rPh sb="122" eb="123">
      <t>ゲ</t>
    </rPh>
    <rPh sb="152" eb="154">
      <t>チョウサ</t>
    </rPh>
    <rPh sb="154" eb="156">
      <t>テンケン</t>
    </rPh>
    <rPh sb="157" eb="159">
      <t>テキセイ</t>
    </rPh>
    <rPh sb="162" eb="164">
      <t>カンリ</t>
    </rPh>
    <rPh sb="164" eb="166">
      <t>ウンエイ</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</si>
</sst>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1B-4990-A1A9-A543B95C0E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01B-4990-A1A9-A543B95C0E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34.28</c:v>
                </c:pt>
                <c:pt idx="1">
                  <c:v>35.28</c:v>
                </c:pt>
                <c:pt idx="2">
                  <c:v>35.24</c:v>
                </c:pt>
                <c:pt idx="3">
                  <c:v>35.15</c:v>
                </c:pt>
                <c:pt idx="4">
                  <c:v>37.22</c:v>
                </c:pt>
              </c:numCache>
            </c:numRef>
          </c:val>
          <c:extLst>
            <c:ext xmlns:c16="http://schemas.microsoft.com/office/drawing/2014/chart" uri="{C3380CC4-5D6E-409C-BE32-E72D297353CC}">
              <c16:uniqueId val="{00000000-1459-4AC5-B64F-D551C11F8D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459-4AC5-B64F-D551C11F8D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63.07</c:v>
                </c:pt>
                <c:pt idx="1">
                  <c:v>64.44</c:v>
                </c:pt>
                <c:pt idx="2">
                  <c:v>65.23</c:v>
                </c:pt>
                <c:pt idx="3">
                  <c:v>65.849999999999994</c:v>
                </c:pt>
                <c:pt idx="4">
                  <c:v>66.58</c:v>
                </c:pt>
              </c:numCache>
            </c:numRef>
          </c:val>
          <c:extLst>
            <c:ext xmlns:c16="http://schemas.microsoft.com/office/drawing/2014/chart" uri="{C3380CC4-5D6E-409C-BE32-E72D297353CC}">
              <c16:uniqueId val="{00000000-1C53-4DAD-8301-A2A85FB28DF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C53-4DAD-8301-A2A85FB28DF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95.35</c:v>
                </c:pt>
                <c:pt idx="1">
                  <c:v>98.62</c:v>
                </c:pt>
                <c:pt idx="2">
                  <c:v>94.64</c:v>
                </c:pt>
                <c:pt idx="3">
                  <c:v>98.95</c:v>
                </c:pt>
                <c:pt idx="4">
                  <c:v>98.7</c:v>
                </c:pt>
              </c:numCache>
            </c:numRef>
          </c:val>
          <c:extLst>
            <c:ext xmlns:c16="http://schemas.microsoft.com/office/drawing/2014/chart" uri="{C3380CC4-5D6E-409C-BE32-E72D297353CC}">
              <c16:uniqueId val="{00000000-8CED-458A-87D0-8D43142390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D-458A-87D0-8D43142390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A0-45C6-B08F-0A008126126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A0-45C6-B08F-0A008126126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0F-4C43-B84A-1E8BB8EB133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F-4C43-B84A-1E8BB8EB133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5A-434B-A2B9-C5DD230CDCD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5A-434B-A2B9-C5DD230CDCD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5E-4BBD-B6DC-03CB2C0B855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5E-4BBD-B6DC-03CB2C0B855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289.72000000000003</c:v>
                </c:pt>
                <c:pt idx="1">
                  <c:v>270.79000000000002</c:v>
                </c:pt>
                <c:pt idx="2">
                  <c:v>263.81</c:v>
                </c:pt>
                <c:pt idx="3">
                  <c:v>255.42</c:v>
                </c:pt>
                <c:pt idx="4">
                  <c:v>230.88</c:v>
                </c:pt>
              </c:numCache>
            </c:numRef>
          </c:val>
          <c:extLst>
            <c:ext xmlns:c16="http://schemas.microsoft.com/office/drawing/2014/chart" uri="{C3380CC4-5D6E-409C-BE32-E72D297353CC}">
              <c16:uniqueId val="{00000000-2DA1-4C36-91BB-C797C2577F0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DA1-4C36-91BB-C797C2577F0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50.19</c:v>
                </c:pt>
                <c:pt idx="1">
                  <c:v>35.67</c:v>
                </c:pt>
                <c:pt idx="2">
                  <c:v>56.43</c:v>
                </c:pt>
                <c:pt idx="3">
                  <c:v>45.31</c:v>
                </c:pt>
                <c:pt idx="4">
                  <c:v>40.94</c:v>
                </c:pt>
              </c:numCache>
            </c:numRef>
          </c:val>
          <c:extLst>
            <c:ext xmlns:c16="http://schemas.microsoft.com/office/drawing/2014/chart" uri="{C3380CC4-5D6E-409C-BE32-E72D297353CC}">
              <c16:uniqueId val="{00000000-51F8-4FAD-A0DF-875620023A0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51F8-4FAD-A0DF-875620023A0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271.24</c:v>
                </c:pt>
                <c:pt idx="1">
                  <c:v>383.98</c:v>
                </c:pt>
                <c:pt idx="2">
                  <c:v>242.42</c:v>
                </c:pt>
                <c:pt idx="3">
                  <c:v>302.75</c:v>
                </c:pt>
                <c:pt idx="4">
                  <c:v>343.59</c:v>
                </c:pt>
              </c:numCache>
            </c:numRef>
          </c:val>
          <c:extLst>
            <c:ext xmlns:c16="http://schemas.microsoft.com/office/drawing/2014/chart" uri="{C3380CC4-5D6E-409C-BE32-E72D297353CC}">
              <c16:uniqueId val="{00000000-C687-44C0-8CD1-C665EE3D88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C687-44C0-8CD1-C665EE3D88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46" zoomScaleNormal="100" workbookViewId="0">
      <selection activeCell="CO76" sqref="CO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青森県　南部町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17569</v>
      </c>
      <c r="AM8" s="51"/>
      <c r="AN8" s="51"/>
      <c r="AO8" s="51"/>
      <c r="AP8" s="51"/>
      <c r="AQ8" s="51"/>
      <c r="AR8" s="51"/>
      <c r="AS8" s="51"/>
      <c r="AT8" s="46">
        <f>データ!T6</f>
        <v>153.12</v>
      </c>
      <c r="AU8" s="46"/>
      <c r="AV8" s="46"/>
      <c r="AW8" s="46"/>
      <c r="AX8" s="46"/>
      <c r="AY8" s="46"/>
      <c r="AZ8" s="46"/>
      <c r="BA8" s="46"/>
      <c r="BB8" s="46">
        <f>データ!U6</f>
        <v>114.74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33.549999999999997</v>
      </c>
      <c r="Q10" s="46"/>
      <c r="R10" s="46"/>
      <c r="S10" s="46"/>
      <c r="T10" s="46"/>
      <c r="U10" s="46"/>
      <c r="V10" s="46"/>
      <c r="W10" s="46">
        <f>データ!Q6</f>
        <v>93.98</v>
      </c>
      <c r="X10" s="46"/>
      <c r="Y10" s="46"/>
      <c r="Z10" s="46"/>
      <c r="AA10" s="46"/>
      <c r="AB10" s="46"/>
      <c r="AC10" s="46"/>
      <c r="AD10" s="51">
        <f>データ!R6</f>
        <v>2480</v>
      </c>
      <c r="AE10" s="51"/>
      <c r="AF10" s="51"/>
      <c r="AG10" s="51"/>
      <c r="AH10" s="51"/>
      <c r="AI10" s="51"/>
      <c r="AJ10" s="51"/>
      <c r="AK10" s="2"/>
      <c r="AL10" s="51">
        <f>データ!V6</f>
        <v>5865</v>
      </c>
      <c r="AM10" s="51"/>
      <c r="AN10" s="51"/>
      <c r="AO10" s="51"/>
      <c r="AP10" s="51"/>
      <c r="AQ10" s="51"/>
      <c r="AR10" s="51"/>
      <c r="AS10" s="51"/>
      <c r="AT10" s="46">
        <f>データ!W6</f>
        <v>5.17</v>
      </c>
      <c r="AU10" s="46"/>
      <c r="AV10" s="46"/>
      <c r="AW10" s="46"/>
      <c r="AX10" s="46"/>
      <c r="AY10" s="46"/>
      <c r="AZ10" s="46"/>
      <c r="BA10" s="46"/>
      <c r="BB10" s="46">
        <f>データ!X6</f>
        <v>1134.43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VwDzue7LxoCj1FgPbF2DSHkd9plMsxzEgBFzop24v+nL4dGy6vY0CBKduf9/jbEwMxDxz20Si8Yx2kByL1XqJQ==" saltValue="kuEsTQlRvw3LmVpMQsUS8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24457</v>
      </c>
      <c r="D6" s="33">
        <f t="shared" si="3"/>
        <v>47</v>
      </c>
      <c r="E6" s="33">
        <f t="shared" si="3"/>
        <v>17</v>
      </c>
      <c r="F6" s="33">
        <f t="shared" si="3"/>
        <v>5</v>
      </c>
      <c r="G6" s="33">
        <f t="shared" si="3"/>
        <v>0</v>
      </c>
      <c r="H6" s="33" t="str">
        <f t="shared" si="3"/>
        <v>青森県　南部町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33.549999999999997</v>
      </c>
      <c r="Q6" s="34">
        <f t="shared" si="3"/>
        <v>93.98</v>
      </c>
      <c r="R6" s="34">
        <f t="shared" si="3"/>
        <v>2480</v>
      </c>
      <c r="S6" s="34">
        <f t="shared" si="3"/>
        <v>17569</v>
      </c>
      <c r="T6" s="34">
        <f t="shared" si="3"/>
        <v>153.12</v>
      </c>
      <c r="U6" s="34">
        <f t="shared" si="3"/>
        <v>114.74</v>
      </c>
      <c r="V6" s="34">
        <f t="shared" si="3"/>
        <v>5865</v>
      </c>
      <c r="W6" s="34">
        <f t="shared" si="3"/>
        <v>5.17</v>
      </c>
      <c r="X6" s="34">
        <f t="shared" si="3"/>
        <v>1134.43</v>
      </c>
      <c r="Y6" s="35">
        <f>IF(Y7="",NA(),Y7)</f>
        <v>95.35</v>
      </c>
      <c r="Z6" s="35">
        <f t="shared" ref="Z6:AH6" si="4">IF(Z7="",NA(),Z7)</f>
        <v>98.62</v>
      </c>
      <c r="AA6" s="35">
        <f t="shared" si="4"/>
        <v>94.64</v>
      </c>
      <c r="AB6" s="35">
        <f t="shared" si="4"/>
        <v>98.95</v>
      </c>
      <c r="AC6" s="35">
        <f t="shared" si="4"/>
        <v>98.7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289.72000000000003</v>
      </c>
      <c r="BG6" s="35">
        <f t="shared" ref="BG6:BO6" si="7">IF(BG7="",NA(),BG7)</f>
        <v>270.79000000000002</v>
      </c>
      <c r="BH6" s="35">
        <f t="shared" si="7"/>
        <v>263.81</v>
      </c>
      <c r="BI6" s="35">
        <f t="shared" si="7"/>
        <v>255.42</v>
      </c>
      <c r="BJ6" s="35">
        <f t="shared" si="7"/>
        <v>230.88</v>
      </c>
      <c r="BK6" s="35">
        <f t="shared" si="7"/>
        <v>974.93</v>
      </c>
      <c r="BL6" s="35">
        <f t="shared" si="7"/>
        <v>855.8</v>
      </c>
      <c r="BM6" s="35">
        <f t="shared" si="7"/>
        <v>789.46</v>
      </c>
      <c r="BN6" s="35">
        <f t="shared" si="7"/>
        <v>826.83</v>
      </c>
      <c r="BO6" s="35">
        <f t="shared" si="7"/>
        <v>867.83</v>
      </c>
      <c r="BP6" s="34" t="str">
        <f>IF(BP7="","",IF(BP7="-","【-】","【"&amp;SUBSTITUTE(TEXT(BP7,"#,##0.00"),"-","△")&amp;"】"))</f>
        <v>【832.52】</v>
      </c>
      <c r="BQ6" s="35">
        <f>IF(BQ7="",NA(),BQ7)</f>
        <v>50.19</v>
      </c>
      <c r="BR6" s="35">
        <f t="shared" ref="BR6:BZ6" si="8">IF(BR7="",NA(),BR7)</f>
        <v>35.67</v>
      </c>
      <c r="BS6" s="35">
        <f t="shared" si="8"/>
        <v>56.43</v>
      </c>
      <c r="BT6" s="35">
        <f t="shared" si="8"/>
        <v>45.31</v>
      </c>
      <c r="BU6" s="35">
        <f t="shared" si="8"/>
        <v>40.94</v>
      </c>
      <c r="BV6" s="35">
        <f t="shared" si="8"/>
        <v>55.32</v>
      </c>
      <c r="BW6" s="35">
        <f t="shared" si="8"/>
        <v>59.8</v>
      </c>
      <c r="BX6" s="35">
        <f t="shared" si="8"/>
        <v>57.77</v>
      </c>
      <c r="BY6" s="35">
        <f t="shared" si="8"/>
        <v>57.31</v>
      </c>
      <c r="BZ6" s="35">
        <f t="shared" si="8"/>
        <v>57.08</v>
      </c>
      <c r="CA6" s="34" t="str">
        <f>IF(CA7="","",IF(CA7="-","【-】","【"&amp;SUBSTITUTE(TEXT(CA7,"#,##0.00"),"-","△")&amp;"】"))</f>
        <v>【60.94】</v>
      </c>
      <c r="CB6" s="35">
        <f>IF(CB7="",NA(),CB7)</f>
        <v>271.24</v>
      </c>
      <c r="CC6" s="35">
        <f t="shared" ref="CC6:CK6" si="9">IF(CC7="",NA(),CC7)</f>
        <v>383.98</v>
      </c>
      <c r="CD6" s="35">
        <f t="shared" si="9"/>
        <v>242.42</v>
      </c>
      <c r="CE6" s="35">
        <f t="shared" si="9"/>
        <v>302.75</v>
      </c>
      <c r="CF6" s="35">
        <f t="shared" si="9"/>
        <v>343.59</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34.28</v>
      </c>
      <c r="CN6" s="35">
        <f t="shared" ref="CN6:CV6" si="10">IF(CN7="",NA(),CN7)</f>
        <v>35.28</v>
      </c>
      <c r="CO6" s="35">
        <f t="shared" si="10"/>
        <v>35.24</v>
      </c>
      <c r="CP6" s="35">
        <f t="shared" si="10"/>
        <v>35.15</v>
      </c>
      <c r="CQ6" s="35">
        <f t="shared" si="10"/>
        <v>37.22</v>
      </c>
      <c r="CR6" s="35">
        <f t="shared" si="10"/>
        <v>60.65</v>
      </c>
      <c r="CS6" s="35">
        <f t="shared" si="10"/>
        <v>51.75</v>
      </c>
      <c r="CT6" s="35">
        <f t="shared" si="10"/>
        <v>50.68</v>
      </c>
      <c r="CU6" s="35">
        <f t="shared" si="10"/>
        <v>50.14</v>
      </c>
      <c r="CV6" s="35">
        <f t="shared" si="10"/>
        <v>54.83</v>
      </c>
      <c r="CW6" s="34" t="str">
        <f>IF(CW7="","",IF(CW7="-","【-】","【"&amp;SUBSTITUTE(TEXT(CW7,"#,##0.00"),"-","△")&amp;"】"))</f>
        <v>【54.84】</v>
      </c>
      <c r="CX6" s="35">
        <f>IF(CX7="",NA(),CX7)</f>
        <v>63.07</v>
      </c>
      <c r="CY6" s="35">
        <f t="shared" ref="CY6:DG6" si="11">IF(CY7="",NA(),CY7)</f>
        <v>64.44</v>
      </c>
      <c r="CZ6" s="35">
        <f t="shared" si="11"/>
        <v>65.23</v>
      </c>
      <c r="DA6" s="35">
        <f t="shared" si="11"/>
        <v>65.849999999999994</v>
      </c>
      <c r="DB6" s="35">
        <f t="shared" si="11"/>
        <v>66.58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24457</v>
      </c>
      <c r="D7" s="37">
        <v>47</v>
      </c>
      <c r="E7" s="37">
        <v>17</v>
      </c>
      <c r="F7" s="37">
        <v>5</v>
      </c>
      <c r="G7" s="37">
        <v>0</v>
      </c>
      <c r="H7" s="37" t="s">
        <v>97</v>
      </c>
      <c r="I7" s="37" t="s">
        <v>98</v>
      </c>
      <c r="J7" s="37" t="s">
        <v>99</v>
      </c>
      <c r="K7" s="37" t="s">
        <v>100</v>
      </c>
      <c r="L7" s="37" t="s">
        <v>101</v>
      </c>
      <c r="M7" s="37" t="s">
        <v>102</v>
      </c>
      <c r="N7" s="38" t="s">
        <v>103</v>
      </c>
      <c r="O7" s="38" t="s">
        <v>104</v>
      </c>
      <c r="P7" s="38">
        <v>33.549999999999997</v>
      </c>
      <c r="Q7" s="38">
        <v>93.98</v>
      </c>
      <c r="R7" s="38">
        <v>2480</v>
      </c>
      <c r="S7" s="38">
        <v>17569</v>
      </c>
      <c r="T7" s="38">
        <v>153.12</v>
      </c>
      <c r="U7" s="38">
        <v>114.74</v>
      </c>
      <c r="V7" s="38">
        <v>5865</v>
      </c>
      <c r="W7" s="38">
        <v>5.17</v>
      </c>
      <c r="X7" s="38">
        <v>1134.43</v>
      </c>
      <c r="Y7" s="38">
        <v>95.35</v>
      </c>
      <c r="Z7" s="38">
        <v>98.62</v>
      </c>
      <c r="AA7" s="38">
        <v>94.64</v>
      </c>
      <c r="AB7" s="38">
        <v>98.95</v>
      </c>
      <c r="AC7" s="38">
        <v>98.7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289.72000000000003</v>
      </c>
      <c r="BG7" s="38">
        <v>270.79000000000002</v>
      </c>
      <c r="BH7" s="38">
        <v>263.81</v>
      </c>
      <c r="BI7" s="38">
        <v>255.42</v>
      </c>
      <c r="BJ7" s="38">
        <v>230.88</v>
      </c>
      <c r="BK7" s="38">
        <v>974.93</v>
      </c>
      <c r="BL7" s="38">
        <v>855.8</v>
      </c>
      <c r="BM7" s="38">
        <v>789.46</v>
      </c>
      <c r="BN7" s="38">
        <v>826.83</v>
      </c>
      <c r="BO7" s="38">
        <v>867.83</v>
      </c>
      <c r="BP7" s="38">
        <v>832.52</v>
      </c>
      <c r="BQ7" s="38">
        <v>50.19</v>
      </c>
      <c r="BR7" s="38">
        <v>35.67</v>
      </c>
      <c r="BS7" s="38">
        <v>56.43</v>
      </c>
      <c r="BT7" s="38">
        <v>45.31</v>
      </c>
      <c r="BU7" s="38">
        <v>40.94</v>
      </c>
      <c r="BV7" s="38">
        <v>55.32</v>
      </c>
      <c r="BW7" s="38">
        <v>59.8</v>
      </c>
      <c r="BX7" s="38">
        <v>57.77</v>
      </c>
      <c r="BY7" s="38">
        <v>57.31</v>
      </c>
      <c r="BZ7" s="38">
        <v>57.08</v>
      </c>
      <c r="CA7" s="38">
        <v>60.94</v>
      </c>
      <c r="CB7" s="38">
        <v>271.24</v>
      </c>
      <c r="CC7" s="38">
        <v>383.98</v>
      </c>
      <c r="CD7" s="38">
        <v>242.42</v>
      </c>
      <c r="CE7" s="38">
        <v>302.75</v>
      </c>
      <c r="CF7" s="38">
        <v>343.59</v>
      </c>
      <c r="CG7" s="38">
        <v>283.17</v>
      </c>
      <c r="CH7" s="38">
        <v>263.76</v>
      </c>
      <c r="CI7" s="38">
        <v>274.35000000000002</v>
      </c>
      <c r="CJ7" s="38">
        <v>273.52</v>
      </c>
      <c r="CK7" s="38">
        <v>274.99</v>
      </c>
      <c r="CL7" s="38">
        <v>253.04</v>
      </c>
      <c r="CM7" s="38">
        <v>34.28</v>
      </c>
      <c r="CN7" s="38">
        <v>35.28</v>
      </c>
      <c r="CO7" s="38">
        <v>35.24</v>
      </c>
      <c r="CP7" s="38">
        <v>35.15</v>
      </c>
      <c r="CQ7" s="38">
        <v>37.22</v>
      </c>
      <c r="CR7" s="38">
        <v>60.65</v>
      </c>
      <c r="CS7" s="38">
        <v>51.75</v>
      </c>
      <c r="CT7" s="38">
        <v>50.68</v>
      </c>
      <c r="CU7" s="38">
        <v>50.14</v>
      </c>
      <c r="CV7" s="38">
        <v>54.83</v>
      </c>
      <c r="CW7" s="38">
        <v>54.84</v>
      </c>
      <c r="CX7" s="38">
        <v>63.07</v>
      </c>
      <c r="CY7" s="38">
        <v>64.44</v>
      </c>
      <c r="CZ7" s="38">
        <v>65.23</v>
      </c>
      <c r="DA7" s="38">
        <v>65.849999999999994</v>
      </c>
      <c r="DB7" s="38">
        <v>66.58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野田敏之</cp:lastModifiedBy>
  <cp:lastPrinted>2022-02-07T01:21:22Z</cp:lastPrinted>
  <dcterms:created xsi:type="dcterms:W3CDTF">2021-12-03T07:54:29Z</dcterms:created>
  <dcterms:modified xsi:type="dcterms:W3CDTF">2022-02-07T01:21:25Z</dcterms:modified>
  <cp:category/>
</cp:coreProperties>
</file>