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vmfs01\建設課\J建設-8上下水道-0諸務\●●●下水道班\004地方公営企業関係\経営比較分析表\R3\※125（火）〆※【県市町村課理財G】公営企業に係る経営比較分析表（令和２年度決算）の分析等について\"/>
    </mc:Choice>
  </mc:AlternateContent>
  <xr:revisionPtr revIDLastSave="0" documentId="13_ncr:1_{2599F165-D4C4-446F-B5F1-76793F22318A}" xr6:coauthVersionLast="36" xr6:coauthVersionMax="36" xr10:uidLastSave="{00000000-0000-0000-0000-000000000000}"/>
  <workbookProtection workbookAlgorithmName="SHA-512" workbookHashValue="Qglm8MwrUFl/FK9yPQ4eo0Ebt4Asr3spoBIJCnbU4BYQpl8/6wVwtGAVFfnjfg2HxFhoutWIagmn4UcKpQRFGQ==" workbookSaltValue="5zGo9lVTu87HM+nx8AMLGg=="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<sst xmlns="http://schemas.openxmlformats.org/spreadsheetml/2006/main" count="236" uniqueCount="119">
  <si>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</si>
  <si>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</si>
  <si>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</si>
  <si>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</si>
  <si>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</si>
  <si>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</si>
  <si>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</si>
  <si>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</si>
  <si>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</si>
  <si>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</si>
  <si>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</si>
  <si>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</si>
  <si>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</si>
  <si>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</si>
  <si>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</si>
  <si>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</si>
  <si>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</si>
  <si>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</si>
  <si>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</si>
  <si>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</si>
  <si>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</si>
  <si>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</si>
  <si>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</si>
  <si>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</si>
  <si>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</si>
  <si>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</si>
  <si>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</si>
  <si>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</si>
  <si>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</si>
  <si>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</si>
  <si>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</si>
  <si>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</si>
  <si>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</si>
  <si>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</si>
  <si>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</si>
  <si>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</si>
  <si>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</si>
  <si>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</si>
  <si>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</si>
  <si>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</si>
  <si>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</si>
  <si>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</si>
  <si>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</si>
  <si>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</si>
  <si>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</si>
  <si>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</si>
  <si>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</si>
  <si>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</si>
  <si>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</si>
  <si>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</si>
  <si>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</si>
  <si>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</si>
  <si>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</si>
  <si>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</si>
  <si>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</si>
  <si>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</si>
  <si>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</si>
  <si>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</si>
  <si>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</si>
  <si>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</si>
  <si>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</si>
  <si>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</si>
  <si>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</si>
  <si>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</si>
  <si>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</si>
  <si>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</si>
  <si>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</si>
  <si>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</si>
  <si>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</si>
  <si>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</si>
  <si>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</si>
  <si>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</si>
  <si>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</si>
  <si>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</si>
  <si>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</si>
  <si>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</si>
  <si>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</si>
  <si>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</si>
  <si>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</si>
  <si>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</si>
  <si>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</si>
  <si>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</si>
  <si>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</si>
  <si>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</si>
  <si>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</si>
  <si>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</si>
  <si>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</si>
  <si>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</si>
  <si>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</si>
  <si>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</si>
  <si>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</si>
  <si>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</si>
  <si>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</si>
  <si>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</si>
  <si>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</si>
  <si>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</si>
  <si>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</si>
  <si>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</si>
  <si>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</si>
  <si>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</si>
  <si>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</si>
  <si>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</si>
  <si>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</si>
  <si>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</si>
  <si>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</si>
  <si>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</si>
  <si>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</si>
  <si>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</si>
  <si>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</si>
  <si>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</si>
  <si>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</si>
  <si>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</si>
  <si>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</si>
  <si>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</si>
  <si>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</si>
  <si>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</si>
  <si>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管渠改善率については、現在低い水準である。
　耐用年数を超える管渠はまだ数十年後先であり、比較的新しいため定期点検等により更新が必要な管渠は特に見当たらない。
　しかし、処理場機械電気設備及びマンホールポンプについては、水処理の過程において一部不具合が生じており、更新時期が迫ってきている。
　今後は、耐用年数を超え老朽化していく施設が増加すると予想されるため、ストックマネジメント計画による効率的な調査点検、適正な維持管理運営が必要である。</t>
    <rPh sb="1" eb="3">
      <t>カンキョ</t>
    </rPh>
    <rPh sb="3" eb="5">
      <t>カイゼン</t>
    </rPh>
    <rPh sb="5" eb="6">
      <t>リツ</t>
    </rPh>
    <rPh sb="12" eb="14">
      <t>ゲンザイ</t>
    </rPh>
    <rPh sb="14" eb="15">
      <t>ヒク</t>
    </rPh>
    <rPh sb="16" eb="18">
      <t>スイジュン</t>
    </rPh>
    <rPh sb="24" eb="26">
      <t>タイヨウ</t>
    </rPh>
    <rPh sb="26" eb="28">
      <t>ネンスウ</t>
    </rPh>
    <rPh sb="29" eb="30">
      <t>コ</t>
    </rPh>
    <rPh sb="32" eb="34">
      <t>カンキョ</t>
    </rPh>
    <rPh sb="37" eb="41">
      <t>スウジュウネンゴ</t>
    </rPh>
    <rPh sb="41" eb="42">
      <t>サキ</t>
    </rPh>
    <rPh sb="54" eb="56">
      <t>テイキ</t>
    </rPh>
    <rPh sb="56" eb="58">
      <t>テンケン</t>
    </rPh>
    <rPh sb="58" eb="59">
      <t>トウ</t>
    </rPh>
    <rPh sb="62" eb="64">
      <t>コウシン</t>
    </rPh>
    <rPh sb="65" eb="67">
      <t>ヒツヨウ</t>
    </rPh>
    <rPh sb="68" eb="70">
      <t>カンキョ</t>
    </rPh>
    <rPh sb="86" eb="89">
      <t>ショリジョウ</t>
    </rPh>
    <rPh sb="89" eb="91">
      <t>キカイ</t>
    </rPh>
    <rPh sb="91" eb="93">
      <t>デンキ</t>
    </rPh>
    <rPh sb="93" eb="95">
      <t>セツビ</t>
    </rPh>
    <rPh sb="95" eb="96">
      <t>オヨ</t>
    </rPh>
    <rPh sb="111" eb="112">
      <t>ミズ</t>
    </rPh>
    <rPh sb="112" eb="114">
      <t>ショリ</t>
    </rPh>
    <rPh sb="115" eb="117">
      <t>カテイ</t>
    </rPh>
    <rPh sb="121" eb="123">
      <t>イチブ</t>
    </rPh>
    <rPh sb="123" eb="126">
      <t>フグアイ</t>
    </rPh>
    <rPh sb="127" eb="128">
      <t>ショウ</t>
    </rPh>
    <rPh sb="133" eb="135">
      <t>コウシン</t>
    </rPh>
    <rPh sb="135" eb="137">
      <t>ジキ</t>
    </rPh>
    <rPh sb="138" eb="139">
      <t>セマ</t>
    </rPh>
    <rPh sb="174" eb="176">
      <t>ヨソウ</t>
    </rPh>
    <rPh sb="196" eb="198">
      <t>ケイカク</t>
    </rPh>
    <rPh sb="201" eb="204">
      <t>コウリツテキ</t>
    </rPh>
    <rPh sb="206" eb="208">
      <t>テンケン</t>
    </rPh>
    <rPh sb="210" eb="212">
      <t>テキセイ</t>
    </rPh>
    <rPh sb="213" eb="215">
      <t>イジ</t>
    </rPh>
    <rPh sb="215" eb="217">
      <t>カンリ</t>
    </rPh>
    <rPh sb="217" eb="219">
      <t>ウンエイ</t>
    </rPh>
    <rPh sb="220" eb="222">
      <t>ヒツヨウ</t>
    </rPh>
    <phoneticPr fontId="4"/>
  </si>
  <si>
    <t>　一部供用開始から10年ほどであり建設事業継続中であるため、総収益が少なく地方債及び他会計繰入金の依存度がさらに高くなることが予想される。
　今後は、下水道への加入促進による接続率の向上、ストックマネジメント計画による効率的な調査点検、適正な維持管理運営により、平均値に近づけていけるよう努めることが必要である。</t>
    <rPh sb="30" eb="33">
      <t>ソウシュウエキ</t>
    </rPh>
    <rPh sb="34" eb="35">
      <t>スク</t>
    </rPh>
    <rPh sb="37" eb="39">
      <t>チホウ</t>
    </rPh>
    <rPh sb="39" eb="40">
      <t>サイ</t>
    </rPh>
    <rPh sb="40" eb="41">
      <t>オヨ</t>
    </rPh>
    <rPh sb="63" eb="65">
      <t>ヨソウ</t>
    </rPh>
    <rPh sb="118" eb="120">
      <t>テキセイ</t>
    </rPh>
    <rPh sb="125" eb="127">
      <t>ウンエイ</t>
    </rPh>
    <rPh sb="135" eb="136">
      <t>チカ</t>
    </rPh>
    <rPh sb="150" eb="152">
      <t>ヒツヨウ</t>
    </rPh>
    <phoneticPr fontId="15"/>
  </si>
  <si>
    <t xml:space="preserve">　一部供用開始から10年ほどであり建設事業継続中であることにより、地方債及び他会計繰入金の依存度が高い。
　収益的収支比率については、営業収益は増加しているが、地方債償還金が前年度から増加していることにより令和2年度は減少し、今後も地方債償還金の増加による減少がさらに予想される。
　経費回収率については、下水道使用料の増加と処理場修繕料の減少により令和2年度は増加したが、今後は設備の老朽化に伴い修繕料の増加による減少が予想される。
　また、水洗化率については、高齢者世帯が多いことによる経済的理由等により、下水道の新規加入者が少なく平均値から大きくかけ離れている。
　今後は、更なる下水道加入促進、適正な維持管理運営による汚水処理原価の逓減、経費回収率及び施設利用率の向上を目標に長期的に収支の均衡を図っていくことが求められる。
</t>
    <rPh sb="1" eb="3">
      <t>イチブ</t>
    </rPh>
    <rPh sb="3" eb="5">
      <t>キョウヨウ</t>
    </rPh>
    <rPh sb="5" eb="7">
      <t>カイシ</t>
    </rPh>
    <rPh sb="11" eb="12">
      <t>ネン</t>
    </rPh>
    <rPh sb="54" eb="57">
      <t>シュウエキテキ</t>
    </rPh>
    <rPh sb="57" eb="59">
      <t>シュウシ</t>
    </rPh>
    <rPh sb="59" eb="61">
      <t>ヒリツ</t>
    </rPh>
    <rPh sb="67" eb="69">
      <t>エイギョウ</t>
    </rPh>
    <rPh sb="69" eb="71">
      <t>シュウエキ</t>
    </rPh>
    <rPh sb="72" eb="74">
      <t>ゾウカ</t>
    </rPh>
    <rPh sb="80" eb="82">
      <t>チホウ</t>
    </rPh>
    <rPh sb="82" eb="83">
      <t>サイ</t>
    </rPh>
    <rPh sb="83" eb="85">
      <t>ショウカン</t>
    </rPh>
    <rPh sb="85" eb="86">
      <t>キン</t>
    </rPh>
    <rPh sb="92" eb="94">
      <t>ゾウカ</t>
    </rPh>
    <rPh sb="103" eb="105">
      <t>レイワ</t>
    </rPh>
    <rPh sb="106" eb="108">
      <t>ネンド</t>
    </rPh>
    <rPh sb="109" eb="111">
      <t>ゲンショウ</t>
    </rPh>
    <rPh sb="113" eb="115">
      <t>コンゴ</t>
    </rPh>
    <rPh sb="116" eb="118">
      <t>チホウ</t>
    </rPh>
    <rPh sb="118" eb="119">
      <t>サイ</t>
    </rPh>
    <rPh sb="119" eb="121">
      <t>ショウカン</t>
    </rPh>
    <rPh sb="121" eb="122">
      <t>キン</t>
    </rPh>
    <rPh sb="123" eb="125">
      <t>ゾウカ</t>
    </rPh>
    <rPh sb="128" eb="130">
      <t>ゲンショウ</t>
    </rPh>
    <rPh sb="134" eb="136">
      <t>ヨソウ</t>
    </rPh>
    <rPh sb="175" eb="177">
      <t>レイワ</t>
    </rPh>
    <rPh sb="178" eb="180">
      <t>ネンド</t>
    </rPh>
    <rPh sb="197" eb="198">
      <t>トモナ</t>
    </rPh>
    <rPh sb="222" eb="225">
      <t>スイセンカ</t>
    </rPh>
    <rPh sb="225" eb="226">
      <t>リツ</t>
    </rPh>
    <rPh sb="323" eb="325">
      <t>ケイヒ</t>
    </rPh>
    <rPh sb="325" eb="327">
      <t>カイシュウ</t>
    </rPh>
    <rPh sb="327" eb="328">
      <t>リツ</t>
    </rPh>
    <rPh sb="328" eb="32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</si>
</sst>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A07E01A8-74C9-4B7E-B70C-1CE3389A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4-440A-9757-28E98B37C3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formatCode="#,##0.00;&quot;△&quot;#,##0.00">
                  <c:v>0</c:v>
                </c:pt>
              </c:numCache>
            </c:numRef>
          </c:val>
          <c:smooth val="0"/>
          <c:extLst>
            <c:ext xmlns:c16="http://schemas.microsoft.com/office/drawing/2014/chart" uri="{C3380CC4-5D6E-409C-BE32-E72D297353CC}">
              <c16:uniqueId val="{00000001-8814-440A-9757-28E98B37C3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29.46</c:v>
                </c:pt>
                <c:pt idx="1">
                  <c:v>33.43</c:v>
                </c:pt>
                <c:pt idx="2">
                  <c:v>37.68</c:v>
                </c:pt>
                <c:pt idx="3">
                  <c:v>39.659999999999997</c:v>
                </c:pt>
                <c:pt idx="4">
                  <c:v>44.48</c:v>
                </c:pt>
              </c:numCache>
            </c:numRef>
          </c:val>
          <c:extLst>
            <c:ext xmlns:c16="http://schemas.microsoft.com/office/drawing/2014/chart" uri="{C3380CC4-5D6E-409C-BE32-E72D297353CC}">
              <c16:uniqueId val="{00000000-F6E1-4CEB-A740-F017C5ADB1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41.6</c:v>
                </c:pt>
              </c:numCache>
            </c:numRef>
          </c:val>
          <c:smooth val="0"/>
          <c:extLst>
            <c:ext xmlns:c16="http://schemas.microsoft.com/office/drawing/2014/chart" uri="{C3380CC4-5D6E-409C-BE32-E72D297353CC}">
              <c16:uniqueId val="{00000001-F6E1-4CEB-A740-F017C5ADB1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23.1</c:v>
                </c:pt>
                <c:pt idx="1">
                  <c:v>23.49</c:v>
                </c:pt>
                <c:pt idx="2">
                  <c:v>27.91</c:v>
                </c:pt>
                <c:pt idx="3">
                  <c:v>29.65</c:v>
                </c:pt>
                <c:pt idx="4">
                  <c:v>32.04</c:v>
                </c:pt>
              </c:numCache>
            </c:numRef>
          </c:val>
          <c:extLst>
            <c:ext xmlns:c16="http://schemas.microsoft.com/office/drawing/2014/chart" uri="{C3380CC4-5D6E-409C-BE32-E72D297353CC}">
              <c16:uniqueId val="{00000000-80CC-4671-965E-BAF3705CD7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64.790000000000006</c:v>
                </c:pt>
              </c:numCache>
            </c:numRef>
          </c:val>
          <c:smooth val="0"/>
          <c:extLst>
            <c:ext xmlns:c16="http://schemas.microsoft.com/office/drawing/2014/chart" uri="{C3380CC4-5D6E-409C-BE32-E72D297353CC}">
              <c16:uniqueId val="{00000001-80CC-4671-965E-BAF3705CD7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54.6</c:v>
                </c:pt>
                <c:pt idx="1">
                  <c:v>105.16</c:v>
                </c:pt>
                <c:pt idx="2">
                  <c:v>117.54</c:v>
                </c:pt>
                <c:pt idx="3">
                  <c:v>116.43</c:v>
                </c:pt>
                <c:pt idx="4">
                  <c:v>95.5</c:v>
                </c:pt>
              </c:numCache>
            </c:numRef>
          </c:val>
          <c:extLst>
            <c:ext xmlns:c16="http://schemas.microsoft.com/office/drawing/2014/chart" uri="{C3380CC4-5D6E-409C-BE32-E72D297353CC}">
              <c16:uniqueId val="{00000000-D880-4878-9EA5-4B35E7C2A1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0-4878-9EA5-4B35E7C2A1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4-444A-974E-D2D14D14BC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4-444A-974E-D2D14D14BC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B-4FE0-A6E5-2603754B23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B-4FE0-A6E5-2603754B23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E-4791-BF72-461AFBAA03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E-4791-BF72-461AFBAA03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8-48B1-953D-F8ED30485F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8-48B1-953D-F8ED30485F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49-4D52-80CE-8B5350DDD3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560.16</c:v>
                </c:pt>
              </c:numCache>
            </c:numRef>
          </c:val>
          <c:smooth val="0"/>
          <c:extLst>
            <c:ext xmlns:c16="http://schemas.microsoft.com/office/drawing/2014/chart" uri="{C3380CC4-5D6E-409C-BE32-E72D297353CC}">
              <c16:uniqueId val="{00000001-C349-4D52-80CE-8B5350DDD3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42.45</c:v>
                </c:pt>
                <c:pt idx="1">
                  <c:v>68.12</c:v>
                </c:pt>
                <c:pt idx="2">
                  <c:v>35.19</c:v>
                </c:pt>
                <c:pt idx="3">
                  <c:v>30.95</c:v>
                </c:pt>
                <c:pt idx="4">
                  <c:v>40.82</c:v>
                </c:pt>
              </c:numCache>
            </c:numRef>
          </c:val>
          <c:extLst>
            <c:ext xmlns:c16="http://schemas.microsoft.com/office/drawing/2014/chart" uri="{C3380CC4-5D6E-409C-BE32-E72D297353CC}">
              <c16:uniqueId val="{00000000-0017-4844-A9D5-44C57FBF34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30.88</c:v>
                </c:pt>
              </c:numCache>
            </c:numRef>
          </c:val>
          <c:smooth val="0"/>
          <c:extLst>
            <c:ext xmlns:c16="http://schemas.microsoft.com/office/drawing/2014/chart" uri="{C3380CC4-5D6E-409C-BE32-E72D297353CC}">
              <c16:uniqueId val="{00000001-0017-4844-A9D5-44C57FBF34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394.3</c:v>
                </c:pt>
                <c:pt idx="1">
                  <c:v>247.84</c:v>
                </c:pt>
                <c:pt idx="2">
                  <c:v>482.53</c:v>
                </c:pt>
                <c:pt idx="3">
                  <c:v>546.49</c:v>
                </c:pt>
                <c:pt idx="4">
                  <c:v>420.58</c:v>
                </c:pt>
              </c:numCache>
            </c:numRef>
          </c:val>
          <c:extLst>
            <c:ext xmlns:c16="http://schemas.microsoft.com/office/drawing/2014/chart" uri="{C3380CC4-5D6E-409C-BE32-E72D297353CC}">
              <c16:uniqueId val="{00000000-5BF4-40DC-A0EC-D386CDA66B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525.91999999999996</c:v>
                </c:pt>
              </c:numCache>
            </c:numRef>
          </c:val>
          <c:smooth val="0"/>
          <c:extLst>
            <c:ext xmlns:c16="http://schemas.microsoft.com/office/drawing/2014/chart" uri="{C3380CC4-5D6E-409C-BE32-E72D297353CC}">
              <c16:uniqueId val="{00000001-5BF4-40DC-A0EC-D386CDA66B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1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17569</v>
      </c>
      <c r="AM8" s="51"/>
      <c r="AN8" s="51"/>
      <c r="AO8" s="51"/>
      <c r="AP8" s="51"/>
      <c r="AQ8" s="51"/>
      <c r="AR8" s="51"/>
      <c r="AS8" s="51"/>
      <c r="AT8" s="46">
        <f>データ!T6</f>
        <v>153.12</v>
      </c>
      <c r="AU8" s="46"/>
      <c r="AV8" s="46"/>
      <c r="AW8" s="46"/>
      <c r="AX8" s="46"/>
      <c r="AY8" s="46"/>
      <c r="AZ8" s="46"/>
      <c r="BA8" s="46"/>
      <c r="BB8" s="46">
        <f>データ!U6</f>
        <v>114.74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11.93</v>
      </c>
      <c r="Q10" s="46"/>
      <c r="R10" s="46"/>
      <c r="S10" s="46"/>
      <c r="T10" s="46"/>
      <c r="U10" s="46"/>
      <c r="V10" s="46"/>
      <c r="W10" s="46">
        <f>データ!Q6</f>
        <v>105.08</v>
      </c>
      <c r="X10" s="46"/>
      <c r="Y10" s="46"/>
      <c r="Z10" s="46"/>
      <c r="AA10" s="46"/>
      <c r="AB10" s="46"/>
      <c r="AC10" s="46"/>
      <c r="AD10" s="51">
        <f>データ!R6</f>
        <v>3170</v>
      </c>
      <c r="AE10" s="51"/>
      <c r="AF10" s="51"/>
      <c r="AG10" s="51"/>
      <c r="AH10" s="51"/>
      <c r="AI10" s="51"/>
      <c r="AJ10" s="51"/>
      <c r="AK10" s="2"/>
      <c r="AL10" s="51">
        <f>データ!V6</f>
        <v>2085</v>
      </c>
      <c r="AM10" s="51"/>
      <c r="AN10" s="51"/>
      <c r="AO10" s="51"/>
      <c r="AP10" s="51"/>
      <c r="AQ10" s="51"/>
      <c r="AR10" s="51"/>
      <c r="AS10" s="51"/>
      <c r="AT10" s="46">
        <f>データ!W6</f>
        <v>1.25</v>
      </c>
      <c r="AU10" s="46"/>
      <c r="AV10" s="46"/>
      <c r="AW10" s="46"/>
      <c r="AX10" s="46"/>
      <c r="AY10" s="46"/>
      <c r="AZ10" s="46"/>
      <c r="BA10" s="46"/>
      <c r="BB10" s="46">
        <f>データ!X6</f>
        <v>1668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75OVJWJ2YHORYYRCSQy9HAX8Bl3+2rFXDTK/dQc9WmF1SJm9+W22qkMkIJ/Z34zWgqK3/lNg1viSLdp4HICDUw==" saltValue="DPsQXz94VsDBqKS9Ad3V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24457</v>
      </c>
      <c r="D6" s="33">
        <f t="shared" si="3"/>
        <v>47</v>
      </c>
      <c r="E6" s="33">
        <f t="shared" si="3"/>
        <v>17</v>
      </c>
      <c r="F6" s="33">
        <f t="shared" si="3"/>
        <v>1</v>
      </c>
      <c r="G6" s="33">
        <f t="shared" si="3"/>
        <v>0</v>
      </c>
      <c r="H6" s="33" t="str">
        <f t="shared" si="3"/>
        <v>青森県　南部町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11.93</v>
      </c>
      <c r="Q6" s="34">
        <f t="shared" si="3"/>
        <v>105.08</v>
      </c>
      <c r="R6" s="34">
        <f t="shared" si="3"/>
        <v>3170</v>
      </c>
      <c r="S6" s="34">
        <f t="shared" si="3"/>
        <v>17569</v>
      </c>
      <c r="T6" s="34">
        <f t="shared" si="3"/>
        <v>153.12</v>
      </c>
      <c r="U6" s="34">
        <f t="shared" si="3"/>
        <v>114.74</v>
      </c>
      <c r="V6" s="34">
        <f t="shared" si="3"/>
        <v>2085</v>
      </c>
      <c r="W6" s="34">
        <f t="shared" si="3"/>
        <v>1.25</v>
      </c>
      <c r="X6" s="34">
        <f t="shared" si="3"/>
        <v>1668</v>
      </c>
      <c r="Y6" s="35">
        <f>IF(Y7="",NA(),Y7)</f>
        <v>54.6</v>
      </c>
      <c r="Z6" s="35">
        <f t="shared" ref="Z6:AH6" si="4">IF(Z7="",NA(),Z7)</f>
        <v>105.16</v>
      </c>
      <c r="AA6" s="35">
        <f t="shared" si="4"/>
        <v>117.54</v>
      </c>
      <c r="AB6" s="35">
        <f t="shared" si="4"/>
        <v>116.43</v>
      </c>
      <c r="AC6" s="35">
        <f t="shared" si="4"/>
        <v>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1217.7</v>
      </c>
      <c r="BM6" s="35">
        <f t="shared" si="7"/>
        <v>1689.65</v>
      </c>
      <c r="BN6" s="35">
        <f t="shared" si="7"/>
        <v>808.77</v>
      </c>
      <c r="BO6" s="35">
        <f t="shared" si="7"/>
        <v>560.16</v>
      </c>
      <c r="BP6" s="34" t="str">
        <f>IF(BP7="","",IF(BP7="-","【-】","【"&amp;SUBSTITUTE(TEXT(BP7,"#,##0.00"),"-","△")&amp;"】"))</f>
        <v>【705.21】</v>
      </c>
      <c r="BQ6" s="35">
        <f>IF(BQ7="",NA(),BQ7)</f>
        <v>42.45</v>
      </c>
      <c r="BR6" s="35">
        <f t="shared" ref="BR6:BZ6" si="8">IF(BR7="",NA(),BR7)</f>
        <v>68.12</v>
      </c>
      <c r="BS6" s="35">
        <f t="shared" si="8"/>
        <v>35.19</v>
      </c>
      <c r="BT6" s="35">
        <f t="shared" si="8"/>
        <v>30.95</v>
      </c>
      <c r="BU6" s="35">
        <f t="shared" si="8"/>
        <v>40.82</v>
      </c>
      <c r="BV6" s="35">
        <f t="shared" si="8"/>
        <v>60.01</v>
      </c>
      <c r="BW6" s="35">
        <f t="shared" si="8"/>
        <v>66.680000000000007</v>
      </c>
      <c r="BX6" s="35">
        <f t="shared" si="8"/>
        <v>58.12</v>
      </c>
      <c r="BY6" s="35">
        <f t="shared" si="8"/>
        <v>48.2</v>
      </c>
      <c r="BZ6" s="35">
        <f t="shared" si="8"/>
        <v>30.88</v>
      </c>
      <c r="CA6" s="34" t="str">
        <f>IF(CA7="","",IF(CA7="-","【-】","【"&amp;SUBSTITUTE(TEXT(CA7,"#,##0.00"),"-","△")&amp;"】"))</f>
        <v>【98.96】</v>
      </c>
      <c r="CB6" s="35">
        <f>IF(CB7="",NA(),CB7)</f>
        <v>394.3</v>
      </c>
      <c r="CC6" s="35">
        <f t="shared" ref="CC6:CK6" si="9">IF(CC7="",NA(),CC7)</f>
        <v>247.84</v>
      </c>
      <c r="CD6" s="35">
        <f t="shared" si="9"/>
        <v>482.53</v>
      </c>
      <c r="CE6" s="35">
        <f t="shared" si="9"/>
        <v>546.49</v>
      </c>
      <c r="CF6" s="35">
        <f t="shared" si="9"/>
        <v>420.58</v>
      </c>
      <c r="CG6" s="35">
        <f t="shared" si="9"/>
        <v>277.67</v>
      </c>
      <c r="CH6" s="35">
        <f t="shared" si="9"/>
        <v>260.11</v>
      </c>
      <c r="CI6" s="35">
        <f t="shared" si="9"/>
        <v>304.98</v>
      </c>
      <c r="CJ6" s="35">
        <f t="shared" si="9"/>
        <v>345.96</v>
      </c>
      <c r="CK6" s="35">
        <f t="shared" si="9"/>
        <v>525.91999999999996</v>
      </c>
      <c r="CL6" s="34" t="str">
        <f>IF(CL7="","",IF(CL7="-","【-】","【"&amp;SUBSTITUTE(TEXT(CL7,"#,##0.00"),"-","△")&amp;"】"))</f>
        <v>【134.52】</v>
      </c>
      <c r="CM6" s="35">
        <f>IF(CM7="",NA(),CM7)</f>
        <v>29.46</v>
      </c>
      <c r="CN6" s="35">
        <f t="shared" ref="CN6:CV6" si="10">IF(CN7="",NA(),CN7)</f>
        <v>33.43</v>
      </c>
      <c r="CO6" s="35">
        <f t="shared" si="10"/>
        <v>37.68</v>
      </c>
      <c r="CP6" s="35">
        <f t="shared" si="10"/>
        <v>39.659999999999997</v>
      </c>
      <c r="CQ6" s="35">
        <f t="shared" si="10"/>
        <v>44.48</v>
      </c>
      <c r="CR6" s="35">
        <f t="shared" si="10"/>
        <v>41.28</v>
      </c>
      <c r="CS6" s="35">
        <f t="shared" si="10"/>
        <v>41.45</v>
      </c>
      <c r="CT6" s="35">
        <f t="shared" si="10"/>
        <v>36.97</v>
      </c>
      <c r="CU6" s="35">
        <f t="shared" si="10"/>
        <v>39.51</v>
      </c>
      <c r="CV6" s="35">
        <f t="shared" si="10"/>
        <v>41.6</v>
      </c>
      <c r="CW6" s="34" t="str">
        <f>IF(CW7="","",IF(CW7="-","【-】","【"&amp;SUBSTITUTE(TEXT(CW7,"#,##0.00"),"-","△")&amp;"】"))</f>
        <v>【59.57】</v>
      </c>
      <c r="CX6" s="35">
        <f>IF(CX7="",NA(),CX7)</f>
        <v>23.1</v>
      </c>
      <c r="CY6" s="35">
        <f t="shared" ref="CY6:DG6" si="11">IF(CY7="",NA(),CY7)</f>
        <v>23.49</v>
      </c>
      <c r="CZ6" s="35">
        <f t="shared" si="11"/>
        <v>27.91</v>
      </c>
      <c r="DA6" s="35">
        <f t="shared" si="11"/>
        <v>29.65</v>
      </c>
      <c r="DB6" s="35">
        <f t="shared" si="11"/>
        <v>32.04</v>
      </c>
      <c r="DC6" s="35">
        <f t="shared" si="11"/>
        <v>61.3</v>
      </c>
      <c r="DD6" s="35">
        <f t="shared" si="11"/>
        <v>64.510000000000005</v>
      </c>
      <c r="DE6" s="35">
        <f t="shared" si="11"/>
        <v>67.12</v>
      </c>
      <c r="DF6" s="35">
        <f t="shared" si="11"/>
        <v>61.03</v>
      </c>
      <c r="DG6" s="35">
        <f t="shared" si="11"/>
        <v>64.790000000000006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4">
        <f t="shared" si="14"/>
        <v>0</v>
      </c>
      <c r="EO6" s="34" t="str">
        <f>IF(EO7="","",IF(EO7="-","【-】","【"&amp;SUBSTITUTE(TEXT(EO7,"#,##0.00"),"-","△")&amp;"】"))</f>
        <v>【0.30】</v>
      </c>
    </row>
    <row r="7" spans="1:145" s="36" customFormat="1" x14ac:dyDescent="0.15">
      <c r="A7" s="28"/>
      <c r="B7" s="37">
        <v>2020</v>
      </c>
      <c r="C7" s="37">
        <v>24457</v>
      </c>
      <c r="D7" s="37">
        <v>47</v>
      </c>
      <c r="E7" s="37">
        <v>17</v>
      </c>
      <c r="F7" s="37">
        <v>1</v>
      </c>
      <c r="G7" s="37">
        <v>0</v>
      </c>
      <c r="H7" s="37" t="s">
        <v>97</v>
      </c>
      <c r="I7" s="37" t="s">
        <v>98</v>
      </c>
      <c r="J7" s="37" t="s">
        <v>99</v>
      </c>
      <c r="K7" s="37" t="s">
        <v>100</v>
      </c>
      <c r="L7" s="37" t="s">
        <v>101</v>
      </c>
      <c r="M7" s="37" t="s">
        <v>102</v>
      </c>
      <c r="N7" s="38" t="s">
        <v>103</v>
      </c>
      <c r="O7" s="38" t="s">
        <v>104</v>
      </c>
      <c r="P7" s="38">
        <v>11.93</v>
      </c>
      <c r="Q7" s="38">
        <v>105.08</v>
      </c>
      <c r="R7" s="38">
        <v>3170</v>
      </c>
      <c r="S7" s="38">
        <v>17569</v>
      </c>
      <c r="T7" s="38">
        <v>153.12</v>
      </c>
      <c r="U7" s="38">
        <v>114.74</v>
      </c>
      <c r="V7" s="38">
        <v>2085</v>
      </c>
      <c r="W7" s="38">
        <v>1.25</v>
      </c>
      <c r="X7" s="38">
        <v>1668</v>
      </c>
      <c r="Y7" s="38">
        <v>54.6</v>
      </c>
      <c r="Z7" s="38">
        <v>105.16</v>
      </c>
      <c r="AA7" s="38">
        <v>117.54</v>
      </c>
      <c r="AB7" s="38">
        <v>116.43</v>
      </c>
      <c r="AC7" s="38">
        <v>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1217.7</v>
      </c>
      <c r="BM7" s="38">
        <v>1689.65</v>
      </c>
      <c r="BN7" s="38">
        <v>808.77</v>
      </c>
      <c r="BO7" s="38">
        <v>560.16</v>
      </c>
      <c r="BP7" s="38">
        <v>705.21</v>
      </c>
      <c r="BQ7" s="38">
        <v>42.45</v>
      </c>
      <c r="BR7" s="38">
        <v>68.12</v>
      </c>
      <c r="BS7" s="38">
        <v>35.19</v>
      </c>
      <c r="BT7" s="38">
        <v>30.95</v>
      </c>
      <c r="BU7" s="38">
        <v>40.82</v>
      </c>
      <c r="BV7" s="38">
        <v>60.01</v>
      </c>
      <c r="BW7" s="38">
        <v>66.680000000000007</v>
      </c>
      <c r="BX7" s="38">
        <v>58.12</v>
      </c>
      <c r="BY7" s="38">
        <v>48.2</v>
      </c>
      <c r="BZ7" s="38">
        <v>30.88</v>
      </c>
      <c r="CA7" s="38">
        <v>98.96</v>
      </c>
      <c r="CB7" s="38">
        <v>394.3</v>
      </c>
      <c r="CC7" s="38">
        <v>247.84</v>
      </c>
      <c r="CD7" s="38">
        <v>482.53</v>
      </c>
      <c r="CE7" s="38">
        <v>546.49</v>
      </c>
      <c r="CF7" s="38">
        <v>420.58</v>
      </c>
      <c r="CG7" s="38">
        <v>277.67</v>
      </c>
      <c r="CH7" s="38">
        <v>260.11</v>
      </c>
      <c r="CI7" s="38">
        <v>304.98</v>
      </c>
      <c r="CJ7" s="38">
        <v>345.96</v>
      </c>
      <c r="CK7" s="38">
        <v>525.91999999999996</v>
      </c>
      <c r="CL7" s="38">
        <v>134.52000000000001</v>
      </c>
      <c r="CM7" s="38">
        <v>29.46</v>
      </c>
      <c r="CN7" s="38">
        <v>33.43</v>
      </c>
      <c r="CO7" s="38">
        <v>37.68</v>
      </c>
      <c r="CP7" s="38">
        <v>39.659999999999997</v>
      </c>
      <c r="CQ7" s="38">
        <v>44.48</v>
      </c>
      <c r="CR7" s="38">
        <v>41.28</v>
      </c>
      <c r="CS7" s="38">
        <v>41.45</v>
      </c>
      <c r="CT7" s="38">
        <v>36.97</v>
      </c>
      <c r="CU7" s="38">
        <v>39.51</v>
      </c>
      <c r="CV7" s="38">
        <v>41.6</v>
      </c>
      <c r="CW7" s="38">
        <v>59.57</v>
      </c>
      <c r="CX7" s="38">
        <v>23.1</v>
      </c>
      <c r="CY7" s="38">
        <v>23.49</v>
      </c>
      <c r="CZ7" s="38">
        <v>27.91</v>
      </c>
      <c r="DA7" s="38">
        <v>29.65</v>
      </c>
      <c r="DB7" s="38">
        <v>32.04</v>
      </c>
      <c r="DC7" s="38">
        <v>61.3</v>
      </c>
      <c r="DD7" s="38">
        <v>64.510000000000005</v>
      </c>
      <c r="DE7" s="38">
        <v>67.12</v>
      </c>
      <c r="DF7" s="38">
        <v>61.03</v>
      </c>
      <c r="DG7" s="38">
        <v>64.790000000000006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野田敏之</cp:lastModifiedBy>
  <cp:lastPrinted>2022-02-08T00:51:14Z</cp:lastPrinted>
  <dcterms:created xsi:type="dcterms:W3CDTF">2021-12-03T07:43:10Z</dcterms:created>
  <dcterms:modified xsi:type="dcterms:W3CDTF">2022-02-08T05:35:54Z</dcterms:modified>
  <cp:category/>
</cp:coreProperties>
</file>