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2op\Desktop\経営比較分析表\01_下水\30おいらせ町　△\02_確認\02_確認①\"/>
    </mc:Choice>
  </mc:AlternateContent>
  <workbookProtection workbookAlgorithmName="SHA-512" workbookHashValue="vs7YZrwVz05CtkPnyGg8AkNvR7Aog5vW6UH4V3NcneboJWF84UBTsRRjgdXss0vVMgfykVVMcGiehN6e5aBfhw==" workbookSaltValue="K7DeZHQgydFsFsUD8gnqS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<sst xmlns="http://schemas.openxmlformats.org/spreadsheetml/2006/main" count="236" uniqueCount="119">
  <si>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</si>
  <si>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</si>
  <si>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</si>
  <si>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</si>
  <si>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</si>
  <si>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</si>
  <si>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</si>
  <si>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</si>
  <si>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</si>
  <si>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</si>
  <si>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</si>
  <si>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</si>
  <si>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</si>
  <si>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</si>
  <si>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</si>
  <si>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</si>
  <si>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</si>
  <si>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</si>
  <si>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</si>
  <si>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</si>
  <si>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</si>
  <si>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</si>
  <si>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</si>
  <si>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</si>
  <si>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</si>
  <si>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</si>
  <si>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</si>
  <si>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</si>
  <si>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</si>
  <si>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</si>
  <si>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</si>
  <si>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</si>
  <si>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</si>
  <si>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</si>
  <si>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</si>
  <si>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</si>
  <si>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</si>
  <si>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</si>
  <si>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</si>
  <si>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</si>
  <si>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</si>
  <si>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</si>
  <si>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</si>
  <si>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</si>
  <si>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</si>
  <si>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</si>
  <si>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</si>
  <si>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</si>
  <si>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</si>
  <si>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</si>
  <si>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</si>
  <si>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</si>
  <si>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</si>
  <si>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</si>
  <si>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</si>
  <si>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</si>
  <si>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</si>
  <si>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</si>
  <si>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</si>
  <si>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</si>
  <si>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</si>
  <si>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</si>
  <si>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</si>
  <si>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</si>
  <si>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</si>
  <si>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</si>
  <si>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</si>
  <si>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</si>
  <si>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</si>
  <si>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</si>
  <si>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</si>
  <si>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</si>
  <si>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</si>
  <si>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</si>
  <si>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</si>
  <si>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</si>
  <si>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</si>
  <si>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</si>
  <si>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</si>
  <si>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</si>
  <si>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</si>
  <si>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</si>
  <si>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</si>
  <si>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</si>
  <si>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</si>
  <si>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</si>
  <si>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</si>
  <si>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</si>
  <si>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</si>
  <si>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</si>
  <si>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</si>
  <si>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</si>
  <si>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</si>
  <si>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</si>
  <si>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</si>
  <si>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</si>
  <si>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</si>
  <si>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おいらせ町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</si>
  <si>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</si>
  <si>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</si>
  <si>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</si>
  <si>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</si>
  <si>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</si>
  <si>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</si>
  <si>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</si>
  <si>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</si>
  <si>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</si>
  <si>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</si>
  <si>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</si>
  <si>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</si>
  <si>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</si>
  <si>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</si>
  <si>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</si>
  <si>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</si>
  <si>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</si>
  <si>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</si>
  <si>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供用開始後20年経過しており、処理施設・管渠施設については、老朽化は進んでいない。しかし、電気機械設備は、耐用年数経過により修繕や一部交換が出てきている。処理場を保持しているため施設全体の老朽化を見極め、更新費用との平準化やライフサイクルコストを抑える目的で最適化整備構想を進める。
　また、電気機械設備の老朽化については、計画的な更新に向け検討を行う。</t>
    <rPh sb="1" eb="5">
      <t>キョウヨウカイシ</t>
    </rPh>
    <rPh sb="5" eb="6">
      <t>ゴ</t>
    </rPh>
    <rPh sb="8" eb="9">
      <t>ネン</t>
    </rPh>
    <rPh sb="9" eb="11">
      <t>ケイカ</t>
    </rPh>
    <rPh sb="16" eb="18">
      <t>ショリ</t>
    </rPh>
    <rPh sb="18" eb="20">
      <t>シセツ</t>
    </rPh>
    <rPh sb="21" eb="23">
      <t>カンキョ</t>
    </rPh>
    <rPh sb="23" eb="25">
      <t>シセツ</t>
    </rPh>
    <rPh sb="31" eb="34">
      <t>ロウキュウカ</t>
    </rPh>
    <rPh sb="35" eb="36">
      <t>スス</t>
    </rPh>
    <rPh sb="46" eb="52">
      <t>デンキキカイセツビ</t>
    </rPh>
    <rPh sb="54" eb="56">
      <t>タイヨウ</t>
    </rPh>
    <rPh sb="56" eb="58">
      <t>ネンスウ</t>
    </rPh>
    <rPh sb="58" eb="60">
      <t>ケイカ</t>
    </rPh>
    <rPh sb="63" eb="65">
      <t>シュウゼン</t>
    </rPh>
    <rPh sb="66" eb="68">
      <t>イチブ</t>
    </rPh>
    <rPh sb="68" eb="70">
      <t>コウカン</t>
    </rPh>
    <rPh sb="71" eb="72">
      <t>デ</t>
    </rPh>
    <rPh sb="78" eb="81">
      <t>ショリジョウ</t>
    </rPh>
    <rPh sb="82" eb="84">
      <t>ホジ</t>
    </rPh>
    <rPh sb="90" eb="92">
      <t>シセツ</t>
    </rPh>
    <rPh sb="92" eb="94">
      <t>ゼンタイ</t>
    </rPh>
    <rPh sb="95" eb="98">
      <t>ロウキュウカ</t>
    </rPh>
    <rPh sb="99" eb="101">
      <t>ミキワ</t>
    </rPh>
    <rPh sb="103" eb="105">
      <t>コウシン</t>
    </rPh>
    <rPh sb="105" eb="107">
      <t>ヒヨウ</t>
    </rPh>
    <rPh sb="109" eb="112">
      <t>ヘイジュンカ</t>
    </rPh>
    <rPh sb="124" eb="125">
      <t>オサ</t>
    </rPh>
    <rPh sb="127" eb="129">
      <t>モクテキ</t>
    </rPh>
    <rPh sb="130" eb="132">
      <t>サイテキ</t>
    </rPh>
    <rPh sb="132" eb="133">
      <t>カ</t>
    </rPh>
    <rPh sb="133" eb="135">
      <t>セイビ</t>
    </rPh>
    <rPh sb="135" eb="137">
      <t>コウソウ</t>
    </rPh>
    <rPh sb="138" eb="139">
      <t>スス</t>
    </rPh>
    <rPh sb="147" eb="149">
      <t>デンキ</t>
    </rPh>
    <rPh sb="149" eb="151">
      <t>キカイ</t>
    </rPh>
    <rPh sb="151" eb="153">
      <t>セツビ</t>
    </rPh>
    <rPh sb="154" eb="157">
      <t>ロウキュウカ</t>
    </rPh>
    <rPh sb="163" eb="166">
      <t>ケイカクテキ</t>
    </rPh>
    <rPh sb="167" eb="169">
      <t>コウシン</t>
    </rPh>
    <rPh sb="170" eb="171">
      <t>ム</t>
    </rPh>
    <rPh sb="172" eb="174">
      <t>ケントウ</t>
    </rPh>
    <rPh sb="175" eb="176">
      <t>オコナ</t>
    </rPh>
    <phoneticPr fontId="4"/>
  </si>
  <si>
    <t>・企業債残高は、改善傾向ではあるが、高い水準であることに留意する必要がある。
・経営面での改善努力は引き続き行う。
・将来に向け施設等の更新計画における支出や経費削減に努め収入面においても使用料の改定等を行い安定的な財源を確保していく必要がある。</t>
    <rPh sb="1" eb="6">
      <t>キギョウサイザンダカ</t>
    </rPh>
    <rPh sb="8" eb="12">
      <t>カイゼンケイコウ</t>
    </rPh>
    <rPh sb="18" eb="19">
      <t>タカ</t>
    </rPh>
    <rPh sb="20" eb="22">
      <t>スイジュン</t>
    </rPh>
    <rPh sb="28" eb="30">
      <t>リュウイ</t>
    </rPh>
    <rPh sb="32" eb="34">
      <t>ヒツヨウ</t>
    </rPh>
    <rPh sb="40" eb="42">
      <t>ケイエイ</t>
    </rPh>
    <rPh sb="42" eb="43">
      <t>メン</t>
    </rPh>
    <rPh sb="45" eb="47">
      <t>カイゼン</t>
    </rPh>
    <rPh sb="47" eb="49">
      <t>ドリョク</t>
    </rPh>
    <rPh sb="50" eb="51">
      <t>ヒ</t>
    </rPh>
    <rPh sb="52" eb="53">
      <t>ツヅ</t>
    </rPh>
    <rPh sb="54" eb="55">
      <t>オコナ</t>
    </rPh>
    <rPh sb="59" eb="61">
      <t>ショウライ</t>
    </rPh>
    <rPh sb="62" eb="63">
      <t>ム</t>
    </rPh>
    <rPh sb="64" eb="66">
      <t>シセツ</t>
    </rPh>
    <rPh sb="66" eb="67">
      <t>トウ</t>
    </rPh>
    <rPh sb="68" eb="70">
      <t>コウシン</t>
    </rPh>
    <rPh sb="70" eb="72">
      <t>ケイカク</t>
    </rPh>
    <rPh sb="76" eb="78">
      <t>シシュツ</t>
    </rPh>
    <rPh sb="79" eb="81">
      <t>ケイヒ</t>
    </rPh>
    <rPh sb="81" eb="83">
      <t>サクゲン</t>
    </rPh>
    <rPh sb="84" eb="85">
      <t>ツト</t>
    </rPh>
    <rPh sb="86" eb="89">
      <t>シュウニュウメン</t>
    </rPh>
    <rPh sb="94" eb="97">
      <t>シヨウリョウ</t>
    </rPh>
    <rPh sb="98" eb="100">
      <t>カイテイ</t>
    </rPh>
    <rPh sb="100" eb="101">
      <t>トウ</t>
    </rPh>
    <rPh sb="102" eb="103">
      <t>オコナ</t>
    </rPh>
    <rPh sb="104" eb="107">
      <t>アンテイテキ</t>
    </rPh>
    <rPh sb="108" eb="110">
      <t>ザイゲン</t>
    </rPh>
    <rPh sb="111" eb="113">
      <t>カクホ</t>
    </rPh>
    <rPh sb="117" eb="119">
      <t>ヒツヨウ</t>
    </rPh>
    <phoneticPr fontId="4"/>
  </si>
  <si>
    <t>・収益的収支比率は、前年度と比較して約３％減となっており、これは、事業費（事務委託費及び法適化への移行のための委託費）の増が主な要因である。
・今後施設の更新費用や修繕費用等を考慮すると、現行の使用料水準では賄いきれない部分が発生すると思われる。
そのため、使用料の改定等により収入の増額を図らなければならない（令和６年度から法適化予定）。
・汚水処理原価は、類似団体平均値とほぼ同額となってきており、改善傾向が見られる。
・企業債残高対事業規模比率は、依然高い状態ではあるが、類似団体平均値より低い数値である。</t>
    <rPh sb="1" eb="4">
      <t>シュウエキテキ</t>
    </rPh>
    <rPh sb="4" eb="6">
      <t>シュウシ</t>
    </rPh>
    <rPh sb="6" eb="8">
      <t>ヒリツ</t>
    </rPh>
    <rPh sb="10" eb="12">
      <t>ゼンネン</t>
    </rPh>
    <rPh sb="12" eb="13">
      <t>ド</t>
    </rPh>
    <rPh sb="14" eb="16">
      <t>ヒカク</t>
    </rPh>
    <rPh sb="18" eb="19">
      <t>ヤク</t>
    </rPh>
    <rPh sb="33" eb="35">
      <t>ジギョウ</t>
    </rPh>
    <rPh sb="35" eb="36">
      <t>ヒ</t>
    </rPh>
    <rPh sb="37" eb="39">
      <t>ジム</t>
    </rPh>
    <rPh sb="39" eb="41">
      <t>イタク</t>
    </rPh>
    <rPh sb="41" eb="42">
      <t>ヒ</t>
    </rPh>
    <rPh sb="42" eb="43">
      <t>オヨ</t>
    </rPh>
    <rPh sb="44" eb="45">
      <t>ホウ</t>
    </rPh>
    <rPh sb="45" eb="46">
      <t>テキ</t>
    </rPh>
    <rPh sb="46" eb="47">
      <t>カ</t>
    </rPh>
    <rPh sb="49" eb="51">
      <t>イコウ</t>
    </rPh>
    <rPh sb="55" eb="57">
      <t>イタク</t>
    </rPh>
    <rPh sb="57" eb="58">
      <t>ヒ</t>
    </rPh>
    <rPh sb="60" eb="61">
      <t>ゾウ</t>
    </rPh>
    <rPh sb="62" eb="63">
      <t>オモ</t>
    </rPh>
    <rPh sb="64" eb="66">
      <t>ヨウイン</t>
    </rPh>
    <rPh sb="156" eb="158">
      <t>レイワ</t>
    </rPh>
    <rPh sb="159" eb="160">
      <t>ネン</t>
    </rPh>
    <rPh sb="160" eb="161">
      <t>ド</t>
    </rPh>
    <rPh sb="163" eb="164">
      <t>ホウ</t>
    </rPh>
    <rPh sb="164" eb="165">
      <t>テキ</t>
    </rPh>
    <rPh sb="165" eb="166">
      <t>カ</t>
    </rPh>
    <rPh sb="166" eb="168">
      <t>ヨテイ</t>
    </rPh>
    <rPh sb="201" eb="203">
      <t>カイゼン</t>
    </rPh>
    <rPh sb="203" eb="205">
      <t>ケイコウ</t>
    </rPh>
    <rPh sb="206" eb="207">
      <t>ミ</t>
    </rPh>
    <rPh sb="213" eb="216">
      <t>キギョウサイ</t>
    </rPh>
    <rPh sb="216" eb="218">
      <t>ザンダカ</t>
    </rPh>
    <rPh sb="218" eb="219">
      <t>タイ</t>
    </rPh>
    <rPh sb="219" eb="221">
      <t>ジギョウ</t>
    </rPh>
    <rPh sb="221" eb="223">
      <t>キボ</t>
    </rPh>
    <rPh sb="223" eb="225">
      <t>ヒリツ</t>
    </rPh>
    <rPh sb="227" eb="229">
      <t>イゼン</t>
    </rPh>
    <rPh sb="229" eb="230">
      <t>タカ</t>
    </rPh>
    <rPh sb="231" eb="233">
      <t>ジョウタイ</t>
    </rPh>
    <rPh sb="239" eb="246">
      <t>ルイジダンタイヘイキンチ</t>
    </rPh>
    <rPh sb="248" eb="249">
      <t>ヒク</t>
    </rPh>
    <rPh sb="250" eb="252">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</si>
</sst>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C1-4414-9F39-7B0A3660A4C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21C1-4414-9F39-7B0A3660A4C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64.239999999999995</c:v>
                </c:pt>
                <c:pt idx="1">
                  <c:v>64.239999999999995</c:v>
                </c:pt>
                <c:pt idx="2">
                  <c:v>63.21</c:v>
                </c:pt>
                <c:pt idx="3">
                  <c:v>57.4</c:v>
                </c:pt>
                <c:pt idx="4">
                  <c:v>66.86</c:v>
                </c:pt>
              </c:numCache>
            </c:numRef>
          </c:val>
          <c:extLst>
            <c:ext xmlns:c16="http://schemas.microsoft.com/office/drawing/2014/chart" uri="{C3380CC4-5D6E-409C-BE32-E72D297353CC}">
              <c16:uniqueId val="{00000000-16D0-4718-AEE9-A5E152A5980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16D0-4718-AEE9-A5E152A5980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6CB-4C70-B639-36B02959940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F6CB-4C70-B639-36B02959940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67.78</c:v>
                </c:pt>
                <c:pt idx="1">
                  <c:v>62.51</c:v>
                </c:pt>
                <c:pt idx="2">
                  <c:v>61.52</c:v>
                </c:pt>
                <c:pt idx="3">
                  <c:v>61.02</c:v>
                </c:pt>
                <c:pt idx="4">
                  <c:v>58.34</c:v>
                </c:pt>
              </c:numCache>
            </c:numRef>
          </c:val>
          <c:extLst>
            <c:ext xmlns:c16="http://schemas.microsoft.com/office/drawing/2014/chart" uri="{C3380CC4-5D6E-409C-BE32-E72D297353CC}">
              <c16:uniqueId val="{00000000-9EE7-440C-BFD0-D62410A23C8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E7-440C-BFD0-D62410A23C8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91-485C-91FA-8FD2449B67E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91-485C-91FA-8FD2449B67E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0A-4D1E-91EC-3C0DAD783A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0A-4D1E-91EC-3C0DAD783A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21-4405-BA61-FEF51171636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21-4405-BA61-FEF51171636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B9-4472-929A-AF0763085DC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B9-4472-929A-AF0763085DC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1064.2</c:v>
                </c:pt>
                <c:pt idx="1">
                  <c:v>968.53</c:v>
                </c:pt>
                <c:pt idx="2">
                  <c:v>786.08</c:v>
                </c:pt>
                <c:pt idx="3">
                  <c:v>762.4</c:v>
                </c:pt>
                <c:pt idx="4">
                  <c:v>787.14</c:v>
                </c:pt>
              </c:numCache>
            </c:numRef>
          </c:val>
          <c:extLst>
            <c:ext xmlns:c16="http://schemas.microsoft.com/office/drawing/2014/chart" uri="{C3380CC4-5D6E-409C-BE32-E72D297353CC}">
              <c16:uniqueId val="{00000000-D3CB-430D-9EE9-FAEE15CE88B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D3CB-430D-9EE9-FAEE15CE88B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42.86</c:v>
                </c:pt>
                <c:pt idx="1">
                  <c:v>44.89</c:v>
                </c:pt>
                <c:pt idx="2">
                  <c:v>48.64</c:v>
                </c:pt>
                <c:pt idx="3">
                  <c:v>52.47</c:v>
                </c:pt>
                <c:pt idx="4">
                  <c:v>49.35</c:v>
                </c:pt>
              </c:numCache>
            </c:numRef>
          </c:val>
          <c:extLst>
            <c:ext xmlns:c16="http://schemas.microsoft.com/office/drawing/2014/chart" uri="{C3380CC4-5D6E-409C-BE32-E72D297353CC}">
              <c16:uniqueId val="{00000000-2F00-4A1C-8A3E-1A3C17F68EF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2F00-4A1C-8A3E-1A3C17F68EF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330.8</c:v>
                </c:pt>
                <c:pt idx="1">
                  <c:v>315.98</c:v>
                </c:pt>
                <c:pt idx="2">
                  <c:v>291.92</c:v>
                </c:pt>
                <c:pt idx="3">
                  <c:v>273.62</c:v>
                </c:pt>
                <c:pt idx="4">
                  <c:v>293.45</c:v>
                </c:pt>
              </c:numCache>
            </c:numRef>
          </c:val>
          <c:extLst>
            <c:ext xmlns:c16="http://schemas.microsoft.com/office/drawing/2014/chart" uri="{C3380CC4-5D6E-409C-BE32-E72D297353CC}">
              <c16:uniqueId val="{00000000-CA36-4B6D-A775-B15EF55BF98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CA36-4B6D-A775-B15EF55BF98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H40" zoomScale="115" zoomScaleNormal="115" workbookViewId="0">
      <selection activeCell="CA21" sqref="CA2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おいらせ町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25288</v>
      </c>
      <c r="AM8" s="51"/>
      <c r="AN8" s="51"/>
      <c r="AO8" s="51"/>
      <c r="AP8" s="51"/>
      <c r="AQ8" s="51"/>
      <c r="AR8" s="51"/>
      <c r="AS8" s="51"/>
      <c r="AT8" s="46">
        <f>データ!T6</f>
        <v>71.959999999999994</v>
      </c>
      <c r="AU8" s="46"/>
      <c r="AV8" s="46"/>
      <c r="AW8" s="46"/>
      <c r="AX8" s="46"/>
      <c r="AY8" s="46"/>
      <c r="AZ8" s="46"/>
      <c r="BA8" s="46"/>
      <c r="BB8" s="46">
        <f>データ!U6</f>
        <v>351.42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12.88</v>
      </c>
      <c r="Q10" s="46"/>
      <c r="R10" s="46"/>
      <c r="S10" s="46"/>
      <c r="T10" s="46"/>
      <c r="U10" s="46"/>
      <c r="V10" s="46"/>
      <c r="W10" s="46">
        <f>データ!Q6</f>
        <v>95.18</v>
      </c>
      <c r="X10" s="46"/>
      <c r="Y10" s="46"/>
      <c r="Z10" s="46"/>
      <c r="AA10" s="46"/>
      <c r="AB10" s="46"/>
      <c r="AC10" s="46"/>
      <c r="AD10" s="51">
        <f>データ!R6</f>
        <v>2640</v>
      </c>
      <c r="AE10" s="51"/>
      <c r="AF10" s="51"/>
      <c r="AG10" s="51"/>
      <c r="AH10" s="51"/>
      <c r="AI10" s="51"/>
      <c r="AJ10" s="51"/>
      <c r="AK10" s="2"/>
      <c r="AL10" s="51">
        <f>データ!V6</f>
        <v>3250</v>
      </c>
      <c r="AM10" s="51"/>
      <c r="AN10" s="51"/>
      <c r="AO10" s="51"/>
      <c r="AP10" s="51"/>
      <c r="AQ10" s="51"/>
      <c r="AR10" s="51"/>
      <c r="AS10" s="51"/>
      <c r="AT10" s="46">
        <f>データ!W6</f>
        <v>1.83</v>
      </c>
      <c r="AU10" s="46"/>
      <c r="AV10" s="46"/>
      <c r="AW10" s="46"/>
      <c r="AX10" s="46"/>
      <c r="AY10" s="46"/>
      <c r="AZ10" s="46"/>
      <c r="BA10" s="46"/>
      <c r="BB10" s="46">
        <f>データ!X6</f>
        <v>1775.96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44</v>
      </c>
      <c r="O86" s="26" t="str">
        <f>データ!EO6</f>
        <v>【0.16】</v>
      </c>
    </row>
  </sheetData>
  <sheetProtection algorithmName="SHA-512" hashValue="9ynJMsv2tv7icGdShs49VaSyw3Ug7rvWwwlNBIMWGxJYKGpIIyOIv/WWBFzcJcclZhs1jExN7RWue2E5Df2vhg==" saltValue="k7c5IuE72XlGuBMaR5zF2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24121</v>
      </c>
      <c r="D6" s="33">
        <f t="shared" si="3"/>
        <v>47</v>
      </c>
      <c r="E6" s="33">
        <f t="shared" si="3"/>
        <v>17</v>
      </c>
      <c r="F6" s="33">
        <f t="shared" si="3"/>
        <v>5</v>
      </c>
      <c r="G6" s="33">
        <f t="shared" si="3"/>
        <v>0</v>
      </c>
      <c r="H6" s="33" t="str">
        <f t="shared" si="3"/>
        <v>青森県　おいらせ町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12.88</v>
      </c>
      <c r="Q6" s="34">
        <f t="shared" si="3"/>
        <v>95.18</v>
      </c>
      <c r="R6" s="34">
        <f t="shared" si="3"/>
        <v>2640</v>
      </c>
      <c r="S6" s="34">
        <f t="shared" si="3"/>
        <v>25288</v>
      </c>
      <c r="T6" s="34">
        <f t="shared" si="3"/>
        <v>71.959999999999994</v>
      </c>
      <c r="U6" s="34">
        <f t="shared" si="3"/>
        <v>351.42</v>
      </c>
      <c r="V6" s="34">
        <f t="shared" si="3"/>
        <v>3250</v>
      </c>
      <c r="W6" s="34">
        <f t="shared" si="3"/>
        <v>1.83</v>
      </c>
      <c r="X6" s="34">
        <f t="shared" si="3"/>
        <v>1775.96</v>
      </c>
      <c r="Y6" s="35">
        <f>IF(Y7="",NA(),Y7)</f>
        <v>67.78</v>
      </c>
      <c r="Z6" s="35">
        <f t="shared" ref="Z6:AH6" si="4">IF(Z7="",NA(),Z7)</f>
        <v>62.51</v>
      </c>
      <c r="AA6" s="35">
        <f t="shared" si="4"/>
        <v>61.52</v>
      </c>
      <c r="AB6" s="35">
        <f t="shared" si="4"/>
        <v>61.02</v>
      </c>
      <c r="AC6" s="35">
        <f t="shared" si="4"/>
        <v>58.34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1064.2</v>
      </c>
      <c r="BG6" s="35">
        <f t="shared" ref="BG6:BO6" si="7">IF(BG7="",NA(),BG7)</f>
        <v>968.53</v>
      </c>
      <c r="BH6" s="35">
        <f t="shared" si="7"/>
        <v>786.08</v>
      </c>
      <c r="BI6" s="35">
        <f t="shared" si="7"/>
        <v>762.4</v>
      </c>
      <c r="BJ6" s="35">
        <f t="shared" si="7"/>
        <v>787.14</v>
      </c>
      <c r="BK6" s="35">
        <f t="shared" si="7"/>
        <v>974.93</v>
      </c>
      <c r="BL6" s="35">
        <f t="shared" si="7"/>
        <v>855.8</v>
      </c>
      <c r="BM6" s="35">
        <f t="shared" si="7"/>
        <v>789.46</v>
      </c>
      <c r="BN6" s="35">
        <f t="shared" si="7"/>
        <v>826.83</v>
      </c>
      <c r="BO6" s="35">
        <f t="shared" si="7"/>
        <v>867.83</v>
      </c>
      <c r="BP6" s="34" t="str">
        <f>IF(BP7="","",IF(BP7="-","【-】","【"&amp;SUBSTITUTE(TEXT(BP7,"#,##0.00"),"-","△")&amp;"】"))</f>
        <v>【832.52】</v>
      </c>
      <c r="BQ6" s="35">
        <f>IF(BQ7="",NA(),BQ7)</f>
        <v>42.86</v>
      </c>
      <c r="BR6" s="35">
        <f t="shared" ref="BR6:BZ6" si="8">IF(BR7="",NA(),BR7)</f>
        <v>44.89</v>
      </c>
      <c r="BS6" s="35">
        <f t="shared" si="8"/>
        <v>48.64</v>
      </c>
      <c r="BT6" s="35">
        <f t="shared" si="8"/>
        <v>52.47</v>
      </c>
      <c r="BU6" s="35">
        <f t="shared" si="8"/>
        <v>49.35</v>
      </c>
      <c r="BV6" s="35">
        <f t="shared" si="8"/>
        <v>55.32</v>
      </c>
      <c r="BW6" s="35">
        <f t="shared" si="8"/>
        <v>59.8</v>
      </c>
      <c r="BX6" s="35">
        <f t="shared" si="8"/>
        <v>57.77</v>
      </c>
      <c r="BY6" s="35">
        <f t="shared" si="8"/>
        <v>57.31</v>
      </c>
      <c r="BZ6" s="35">
        <f t="shared" si="8"/>
        <v>57.08</v>
      </c>
      <c r="CA6" s="34" t="str">
        <f>IF(CA7="","",IF(CA7="-","【-】","【"&amp;SUBSTITUTE(TEXT(CA7,"#,##0.00"),"-","△")&amp;"】"))</f>
        <v>【60.94】</v>
      </c>
      <c r="CB6" s="35">
        <f>IF(CB7="",NA(),CB7)</f>
        <v>330.8</v>
      </c>
      <c r="CC6" s="35">
        <f t="shared" ref="CC6:CK6" si="9">IF(CC7="",NA(),CC7)</f>
        <v>315.98</v>
      </c>
      <c r="CD6" s="35">
        <f t="shared" si="9"/>
        <v>291.92</v>
      </c>
      <c r="CE6" s="35">
        <f t="shared" si="9"/>
        <v>273.62</v>
      </c>
      <c r="CF6" s="35">
        <f t="shared" si="9"/>
        <v>293.45</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64.239999999999995</v>
      </c>
      <c r="CN6" s="35">
        <f t="shared" ref="CN6:CV6" si="10">IF(CN7="",NA(),CN7)</f>
        <v>64.239999999999995</v>
      </c>
      <c r="CO6" s="35">
        <f t="shared" si="10"/>
        <v>63.21</v>
      </c>
      <c r="CP6" s="35">
        <f t="shared" si="10"/>
        <v>57.4</v>
      </c>
      <c r="CQ6" s="35">
        <f t="shared" si="10"/>
        <v>66.86</v>
      </c>
      <c r="CR6" s="35">
        <f t="shared" si="10"/>
        <v>60.65</v>
      </c>
      <c r="CS6" s="35">
        <f t="shared" si="10"/>
        <v>51.75</v>
      </c>
      <c r="CT6" s="35">
        <f t="shared" si="10"/>
        <v>50.68</v>
      </c>
      <c r="CU6" s="35">
        <f t="shared" si="10"/>
        <v>50.14</v>
      </c>
      <c r="CV6" s="35">
        <f t="shared" si="10"/>
        <v>54.83</v>
      </c>
      <c r="CW6" s="34" t="str">
        <f>IF(CW7="","",IF(CW7="-","【-】","【"&amp;SUBSTITUTE(TEXT(CW7,"#,##0.00"),"-","△")&amp;"】"))</f>
        <v>【54.84】</v>
      </c>
      <c r="CX6" s="35">
        <f>IF(CX7="",NA(),CX7)</f>
        <v>100</v>
      </c>
      <c r="CY6" s="35">
        <f t="shared" ref="CY6:DG6" si="11">IF(CY7="",NA(),CY7)</f>
        <v>100</v>
      </c>
      <c r="CZ6" s="35">
        <f t="shared" si="11"/>
        <v>100</v>
      </c>
      <c r="DA6" s="35">
        <f t="shared" si="11"/>
        <v>100</v>
      </c>
      <c r="DB6" s="35">
        <f t="shared" si="11"/>
        <v>100</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24121</v>
      </c>
      <c r="D7" s="37">
        <v>47</v>
      </c>
      <c r="E7" s="37">
        <v>17</v>
      </c>
      <c r="F7" s="37">
        <v>5</v>
      </c>
      <c r="G7" s="37">
        <v>0</v>
      </c>
      <c r="H7" s="37" t="s">
        <v>97</v>
      </c>
      <c r="I7" s="37" t="s">
        <v>98</v>
      </c>
      <c r="J7" s="37" t="s">
        <v>99</v>
      </c>
      <c r="K7" s="37" t="s">
        <v>100</v>
      </c>
      <c r="L7" s="37" t="s">
        <v>101</v>
      </c>
      <c r="M7" s="37" t="s">
        <v>102</v>
      </c>
      <c r="N7" s="38" t="s">
        <v>103</v>
      </c>
      <c r="O7" s="38" t="s">
        <v>104</v>
      </c>
      <c r="P7" s="38">
        <v>12.88</v>
      </c>
      <c r="Q7" s="38">
        <v>95.18</v>
      </c>
      <c r="R7" s="38">
        <v>2640</v>
      </c>
      <c r="S7" s="38">
        <v>25288</v>
      </c>
      <c r="T7" s="38">
        <v>71.959999999999994</v>
      </c>
      <c r="U7" s="38">
        <v>351.42</v>
      </c>
      <c r="V7" s="38">
        <v>3250</v>
      </c>
      <c r="W7" s="38">
        <v>1.83</v>
      </c>
      <c r="X7" s="38">
        <v>1775.96</v>
      </c>
      <c r="Y7" s="38">
        <v>67.78</v>
      </c>
      <c r="Z7" s="38">
        <v>62.51</v>
      </c>
      <c r="AA7" s="38">
        <v>61.52</v>
      </c>
      <c r="AB7" s="38">
        <v>61.02</v>
      </c>
      <c r="AC7" s="38">
        <v>58.34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1064.2</v>
      </c>
      <c r="BG7" s="38">
        <v>968.53</v>
      </c>
      <c r="BH7" s="38">
        <v>786.08</v>
      </c>
      <c r="BI7" s="38">
        <v>762.4</v>
      </c>
      <c r="BJ7" s="38">
        <v>787.14</v>
      </c>
      <c r="BK7" s="38">
        <v>974.93</v>
      </c>
      <c r="BL7" s="38">
        <v>855.8</v>
      </c>
      <c r="BM7" s="38">
        <v>789.46</v>
      </c>
      <c r="BN7" s="38">
        <v>826.83</v>
      </c>
      <c r="BO7" s="38">
        <v>867.83</v>
      </c>
      <c r="BP7" s="38">
        <v>832.52</v>
      </c>
      <c r="BQ7" s="38">
        <v>42.86</v>
      </c>
      <c r="BR7" s="38">
        <v>44.89</v>
      </c>
      <c r="BS7" s="38">
        <v>48.64</v>
      </c>
      <c r="BT7" s="38">
        <v>52.47</v>
      </c>
      <c r="BU7" s="38">
        <v>49.35</v>
      </c>
      <c r="BV7" s="38">
        <v>55.32</v>
      </c>
      <c r="BW7" s="38">
        <v>59.8</v>
      </c>
      <c r="BX7" s="38">
        <v>57.77</v>
      </c>
      <c r="BY7" s="38">
        <v>57.31</v>
      </c>
      <c r="BZ7" s="38">
        <v>57.08</v>
      </c>
      <c r="CA7" s="38">
        <v>60.94</v>
      </c>
      <c r="CB7" s="38">
        <v>330.8</v>
      </c>
      <c r="CC7" s="38">
        <v>315.98</v>
      </c>
      <c r="CD7" s="38">
        <v>291.92</v>
      </c>
      <c r="CE7" s="38">
        <v>273.62</v>
      </c>
      <c r="CF7" s="38">
        <v>293.45</v>
      </c>
      <c r="CG7" s="38">
        <v>283.17</v>
      </c>
      <c r="CH7" s="38">
        <v>263.76</v>
      </c>
      <c r="CI7" s="38">
        <v>274.35000000000002</v>
      </c>
      <c r="CJ7" s="38">
        <v>273.52</v>
      </c>
      <c r="CK7" s="38">
        <v>274.99</v>
      </c>
      <c r="CL7" s="38">
        <v>253.04</v>
      </c>
      <c r="CM7" s="38">
        <v>64.239999999999995</v>
      </c>
      <c r="CN7" s="38">
        <v>64.239999999999995</v>
      </c>
      <c r="CO7" s="38">
        <v>63.21</v>
      </c>
      <c r="CP7" s="38">
        <v>57.4</v>
      </c>
      <c r="CQ7" s="38">
        <v>66.86</v>
      </c>
      <c r="CR7" s="38">
        <v>60.65</v>
      </c>
      <c r="CS7" s="38">
        <v>51.75</v>
      </c>
      <c r="CT7" s="38">
        <v>50.68</v>
      </c>
      <c r="CU7" s="38">
        <v>50.14</v>
      </c>
      <c r="CV7" s="38">
        <v>54.83</v>
      </c>
      <c r="CW7" s="38">
        <v>54.84</v>
      </c>
      <c r="CX7" s="38">
        <v>100</v>
      </c>
      <c r="CY7" s="38">
        <v>100</v>
      </c>
      <c r="CZ7" s="38">
        <v>100</v>
      </c>
      <c r="DA7" s="38">
        <v>100</v>
      </c>
      <c r="DB7" s="38">
        <v>100</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202op</cp:lastModifiedBy>
  <dcterms:created xsi:type="dcterms:W3CDTF">2021-12-03T07:54:27Z</dcterms:created>
  <dcterms:modified xsi:type="dcterms:W3CDTF">2022-02-06T00:31:51Z</dcterms:modified>
  <cp:category/>
</cp:coreProperties>
</file>