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ecEVfj0MpVOfwEFqdhWVfrQq4nbjy85ZE/Fn/567LScea2n1J0AuoJ8T1X7obXH4vEGJmFDT9tNX9TQYz9vIXA==" workbookSaltValue="sDqWQxefvh/JrR/QN0fYog==" workbookSpinCount="100000" lockStructure="1"/>
  <bookViews>
    <workbookView xWindow="-28920" yWindow="-120" windowWidth="29040" windowHeight="158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F85" i="4"/>
  <c r="BB10" i="4"/>
  <c r="AL10" i="4"/>
  <c r="I10" i="4"/>
  <c r="BB8" i="4"/>
  <c r="W8" i="4"/>
  <c r="P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<sst xmlns="http://schemas.openxmlformats.org/spreadsheetml/2006/main" count="228" uniqueCount="116">
  <si>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</si>
  <si>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</si>
  <si>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</si>
  <si>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</si>
  <si>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</si>
  <si>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</si>
  <si>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</si>
  <si>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</si>
  <si>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</si>
  <si>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</si>
  <si>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</si>
  <si>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</si>
  <si>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</si>
  <si>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</si>
  <si>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</si>
  <si>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</si>
  <si>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</si>
  <si>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</si>
  <si>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</si>
  <si>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</si>
  <si>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</si>
  <si>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</si>
  <si>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</si>
  <si>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</si>
  <si>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</si>
  <si>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</si>
  <si>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</si>
  <si>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</si>
  <si>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</si>
  <si>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</si>
  <si>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</si>
  <si>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</si>
  <si>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</si>
  <si>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</si>
  <si>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</si>
  <si>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</si>
  <si>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</si>
  <si>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</si>
  <si>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</si>
  <si>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</si>
  <si>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</si>
  <si>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</si>
  <si>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</si>
  <si>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</si>
  <si>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</si>
  <si>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</si>
  <si>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</si>
  <si>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</si>
  <si>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</si>
  <si>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</si>
  <si>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</si>
  <si>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</si>
  <si>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</si>
  <si>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</si>
  <si>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</si>
  <si>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</si>
  <si>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</si>
  <si>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</si>
  <si>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</si>
  <si>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</si>
  <si>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</si>
  <si>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</si>
  <si>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</si>
  <si>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</si>
  <si>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</si>
  <si>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</si>
  <si>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</si>
  <si>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</si>
  <si>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</si>
  <si>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</si>
  <si>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</si>
  <si>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</si>
  <si>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</si>
  <si>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</si>
  <si>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</si>
  <si>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</si>
  <si>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</si>
  <si>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</si>
  <si>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</si>
  <si>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</si>
  <si>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</si>
  <si>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</si>
  <si>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</si>
  <si>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</si>
  <si>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</si>
  <si>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</si>
  <si>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</si>
  <si>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</si>
  <si>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</si>
  <si>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</si>
  <si>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</si>
  <si>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</si>
  <si>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</si>
  <si>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</si>
  <si>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</si>
  <si>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</si>
  <si>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</si>
  <si>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</si>
  <si>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</si>
  <si>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</si>
  <si>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</si>
  <si>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</si>
  <si>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</si>
  <si>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</si>
  <si>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</si>
  <si>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</si>
  <si>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</si>
  <si>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</si>
  <si>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</si>
  <si>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</si>
  <si>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</si>
  <si>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</si>
  <si>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</si>
  <si>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◆有形固定資産減価償却費率は類似団体と比較しても低い現状である。耐用年数等を踏まえ計画的に適正な更新を行なう準備をしておく。　　　　　　　　　　　　　　　◆管路経年化率は類似団体と比較しても低い状況であり、更新時期が到来した際の資金面の準備をしておく。　　　　　　　　　　　　　　　　　　　　　　　　　　◆管路更新率は類似団体と比較しても低い。今後管路の更新を行っていく際、財源を考慮し計画的に更新を行なう予定である。</t>
    <rPh sb="32" eb="36">
      <t>タイヨウネンスウ</t>
    </rPh>
    <rPh sb="36" eb="37">
      <t>トウ</t>
    </rPh>
    <rPh sb="38" eb="39">
      <t>フ</t>
    </rPh>
    <rPh sb="172" eb="174">
      <t>コンゴ</t>
    </rPh>
    <rPh sb="174" eb="176">
      <t>カンロ</t>
    </rPh>
    <rPh sb="177" eb="179">
      <t>コウシン</t>
    </rPh>
    <rPh sb="180" eb="181">
      <t>オコナ</t>
    </rPh>
    <rPh sb="185" eb="186">
      <t>サイ</t>
    </rPh>
    <rPh sb="187" eb="189">
      <t>ザイゲン</t>
    </rPh>
    <rPh sb="190" eb="192">
      <t>コウリョ</t>
    </rPh>
    <phoneticPr fontId="4"/>
  </si>
  <si>
    <t>◆施設利用率が低いため、需要の動向を確認し、施設更新時には統廃合及びダウンサイジングを検討し、今後改定される、経営戦略にも反映していく必要がある。　　　　　　　　　　　　　　　　　　　　　　　　◆有収率の低下が今後も懸念されることから、経営の観点から収益に結びつけるために漏水調査及びメータ故障の交換を実施し有収率の向上を図るための対策を進めていく。</t>
    <rPh sb="47" eb="49">
      <t>コンゴ</t>
    </rPh>
    <rPh sb="49" eb="51">
      <t>カイテイ</t>
    </rPh>
    <rPh sb="55" eb="57">
      <t>ケイエイ</t>
    </rPh>
    <rPh sb="57" eb="59">
      <t>センリャク</t>
    </rPh>
    <rPh sb="61" eb="63">
      <t>ハンエイ</t>
    </rPh>
    <rPh sb="67" eb="69">
      <t>ヒツヨウ</t>
    </rPh>
    <rPh sb="140" eb="141">
      <t>オヨ</t>
    </rPh>
    <rPh sb="145" eb="147">
      <t>コショウ</t>
    </rPh>
    <rPh sb="148" eb="150">
      <t>コウカン</t>
    </rPh>
    <phoneticPr fontId="4"/>
  </si>
  <si>
    <t>①経常収支比率は、100％を超えており、給水収益により概ね経費を賄うことが出来ているが今後も経費削減に取組み財源確保維持できるよう経営していく。　　　　　　　　　　　　　　　　　　　　　　②累積欠損金比較は、0％であり類似団体と比較しても非常に少ないことから、経営の健全性等に及ぼす影響がないものと考えているが将来を見据えながら取り組んでいく。　　　　　　　　　　　　　　　　　　　③流動比率は、類似団体と比較すると低いが、100%以上であるため、短期的な債務に対する支払い能力があり、安定した経営ができていると言える。　　　　　　　　　　　　　　　　　　　　　　　④企業債残高対給水収益比率については、右下がりで減少しており類似団体と比較すると減少傾向である。　　　　　　　　　　　　　　　　　　　　　　　　　⑤料金回収率は、100％を超えており給水収益により概ね賄うことが出来ている。　　　　　　　　　　　　　　　　　　⑥給水原価は、類似団体と比較しても低い。今後も維持できるよう維持管理費の削減等といった検討をしていく。　　　　　　　　　　　　　　　　　　　　　　　　⑦施設使用率は、類似団体と比較して20％台と低く使用率の改善が課題である。改善するにあたり需要の上昇は期待できず、施設更新時に統廃合及びダウンサイジングを検討する必要がある。　　　　　　　　　　　　　　　　　　⑧有収率は類似団体と比較しても低く、収益に結びつけるよう漏水等の調査で原因を特定し、さらにメータ故障などの対応を行い有収率の向上を図る。</t>
    <rPh sb="14" eb="15">
      <t>コ</t>
    </rPh>
    <rPh sb="155" eb="157">
      <t>ショウライ</t>
    </rPh>
    <rPh sb="158" eb="160">
      <t>ミス</t>
    </rPh>
    <rPh sb="164" eb="165">
      <t>ト</t>
    </rPh>
    <rPh sb="166" eb="167">
      <t>ク</t>
    </rPh>
    <rPh sb="198" eb="200">
      <t>ルイジ</t>
    </rPh>
    <rPh sb="200" eb="202">
      <t>ダンタイ</t>
    </rPh>
    <rPh sb="203" eb="205">
      <t>ヒカク</t>
    </rPh>
    <rPh sb="208" eb="209">
      <t>ヒク</t>
    </rPh>
    <rPh sb="216" eb="218">
      <t>イジョウ</t>
    </rPh>
    <rPh sb="224" eb="227">
      <t>タンキテキ</t>
    </rPh>
    <rPh sb="228" eb="230">
      <t>サイム</t>
    </rPh>
    <rPh sb="231" eb="232">
      <t>タイ</t>
    </rPh>
    <rPh sb="234" eb="236">
      <t>シハラ</t>
    </rPh>
    <rPh sb="237" eb="239">
      <t>ノウリョク</t>
    </rPh>
    <rPh sb="243" eb="245">
      <t>アンテイ</t>
    </rPh>
    <rPh sb="247" eb="249">
      <t>ケイエイ</t>
    </rPh>
    <rPh sb="256" eb="257">
      <t>イ</t>
    </rPh>
    <rPh sb="369" eb="370">
      <t>コ</t>
    </rPh>
    <rPh sb="455" eb="457">
      <t>ケントウ</t>
    </rPh>
    <rPh sb="640" eb="642">
      <t>コショウ</t>
    </rPh>
    <rPh sb="645" eb="647">
      <t>タイオウ</t>
    </rPh>
    <rPh sb="648" eb="64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</si>
</sst>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6-4AEF-8DC5-4538A98842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BD46-4AEF-8DC5-4538A98842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23.24</c:v>
                </c:pt>
                <c:pt idx="1">
                  <c:v>24.19</c:v>
                </c:pt>
                <c:pt idx="2">
                  <c:v>23.76</c:v>
                </c:pt>
                <c:pt idx="3">
                  <c:v>23.79</c:v>
                </c:pt>
                <c:pt idx="4">
                  <c:v>23.32</c:v>
                </c:pt>
              </c:numCache>
            </c:numRef>
          </c:val>
          <c:extLst>
            <c:ext xmlns:c16="http://schemas.microsoft.com/office/drawing/2014/chart" uri="{C3380CC4-5D6E-409C-BE32-E72D297353CC}">
              <c16:uniqueId val="{00000000-74CF-40EC-BA21-510D0D769A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74CF-40EC-BA21-510D0D769A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71.37</c:v>
                </c:pt>
                <c:pt idx="1">
                  <c:v>71.709999999999994</c:v>
                </c:pt>
                <c:pt idx="2">
                  <c:v>71.98</c:v>
                </c:pt>
                <c:pt idx="3">
                  <c:v>71.930000000000007</c:v>
                </c:pt>
                <c:pt idx="4">
                  <c:v>73.59</c:v>
                </c:pt>
              </c:numCache>
            </c:numRef>
          </c:val>
          <c:extLst>
            <c:ext xmlns:c16="http://schemas.microsoft.com/office/drawing/2014/chart" uri="{C3380CC4-5D6E-409C-BE32-E72D297353CC}">
              <c16:uniqueId val="{00000000-696D-4905-96E1-CCB1B433D2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696D-4905-96E1-CCB1B433D2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109.66</c:v>
                </c:pt>
                <c:pt idx="1">
                  <c:v>113.59</c:v>
                </c:pt>
                <c:pt idx="2">
                  <c:v>106.4</c:v>
                </c:pt>
                <c:pt idx="3">
                  <c:v>117.5</c:v>
                </c:pt>
                <c:pt idx="4">
                  <c:v>116.59</c:v>
                </c:pt>
              </c:numCache>
            </c:numRef>
          </c:val>
          <c:extLst>
            <c:ext xmlns:c16="http://schemas.microsoft.com/office/drawing/2014/chart" uri="{C3380CC4-5D6E-409C-BE32-E72D297353CC}">
              <c16:uniqueId val="{00000000-EE99-4490-9572-37E0FE36B8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EE99-4490-9572-37E0FE36B8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39.020000000000003</c:v>
                </c:pt>
                <c:pt idx="1">
                  <c:v>39.35</c:v>
                </c:pt>
                <c:pt idx="2">
                  <c:v>39.619999999999997</c:v>
                </c:pt>
                <c:pt idx="3">
                  <c:v>39.96</c:v>
                </c:pt>
                <c:pt idx="4">
                  <c:v>41.07</c:v>
                </c:pt>
              </c:numCache>
            </c:numRef>
          </c:val>
          <c:extLst>
            <c:ext xmlns:c16="http://schemas.microsoft.com/office/drawing/2014/chart" uri="{C3380CC4-5D6E-409C-BE32-E72D297353CC}">
              <c16:uniqueId val="{00000000-C905-48F0-83E8-039ABA1D13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C905-48F0-83E8-039ABA1D13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7-42DC-824E-247AFEA0112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0717-42DC-824E-247AFEA0112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7F-4CED-B815-0EA78B2BFF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F47F-4CED-B815-0EA78B2BFF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265.97000000000003</c:v>
                </c:pt>
                <c:pt idx="1">
                  <c:v>273.39999999999998</c:v>
                </c:pt>
                <c:pt idx="2">
                  <c:v>201.2</c:v>
                </c:pt>
                <c:pt idx="3">
                  <c:v>191.34</c:v>
                </c:pt>
                <c:pt idx="4">
                  <c:v>195.37</c:v>
                </c:pt>
              </c:numCache>
            </c:numRef>
          </c:val>
          <c:extLst>
            <c:ext xmlns:c16="http://schemas.microsoft.com/office/drawing/2014/chart" uri="{C3380CC4-5D6E-409C-BE32-E72D297353CC}">
              <c16:uniqueId val="{00000000-C56D-4969-8FC4-1B4428A5A1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C56D-4969-8FC4-1B4428A5A1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377.39</c:v>
                </c:pt>
                <c:pt idx="1">
                  <c:v>328.15</c:v>
                </c:pt>
                <c:pt idx="2">
                  <c:v>295.43</c:v>
                </c:pt>
                <c:pt idx="3">
                  <c:v>258.3</c:v>
                </c:pt>
                <c:pt idx="4">
                  <c:v>219.72</c:v>
                </c:pt>
              </c:numCache>
            </c:numRef>
          </c:val>
          <c:extLst>
            <c:ext xmlns:c16="http://schemas.microsoft.com/office/drawing/2014/chart" uri="{C3380CC4-5D6E-409C-BE32-E72D297353CC}">
              <c16:uniqueId val="{00000000-931B-4B73-8843-F133B7B91F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31B-4B73-8843-F133B7B91F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109.01</c:v>
                </c:pt>
                <c:pt idx="1">
                  <c:v>114.17</c:v>
                </c:pt>
                <c:pt idx="2">
                  <c:v>105.26</c:v>
                </c:pt>
                <c:pt idx="3">
                  <c:v>115.84</c:v>
                </c:pt>
                <c:pt idx="4">
                  <c:v>118.44</c:v>
                </c:pt>
              </c:numCache>
            </c:numRef>
          </c:val>
          <c:extLst>
            <c:ext xmlns:c16="http://schemas.microsoft.com/office/drawing/2014/chart" uri="{C3380CC4-5D6E-409C-BE32-E72D297353CC}">
              <c16:uniqueId val="{00000000-A690-4083-AA61-548F50A5AD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A690-4083-AA61-548F50A5AD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145.54</c:v>
                </c:pt>
                <c:pt idx="1">
                  <c:v>138.66999999999999</c:v>
                </c:pt>
                <c:pt idx="2">
                  <c:v>151.74</c:v>
                </c:pt>
                <c:pt idx="3">
                  <c:v>138.36000000000001</c:v>
                </c:pt>
                <c:pt idx="4">
                  <c:v>136.77000000000001</c:v>
                </c:pt>
              </c:numCache>
            </c:numRef>
          </c:val>
          <c:extLst>
            <c:ext xmlns:c16="http://schemas.microsoft.com/office/drawing/2014/chart" uri="{C3380CC4-5D6E-409C-BE32-E72D297353CC}">
              <c16:uniqueId val="{00000000-293A-453E-8746-00FE413000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293A-453E-8746-00FE413000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六ケ所村</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その他</v>
      </c>
      <c r="AE8" s="60"/>
      <c r="AF8" s="60"/>
      <c r="AG8" s="60"/>
      <c r="AH8" s="60"/>
      <c r="AI8" s="60"/>
      <c r="AJ8" s="60"/>
      <c r="AK8" s="4"/>
      <c r="AL8" s="61">
        <f>データ!$R$6</f>
        <v>10131</v>
      </c>
      <c r="AM8" s="61"/>
      <c r="AN8" s="61"/>
      <c r="AO8" s="61"/>
      <c r="AP8" s="61"/>
      <c r="AQ8" s="61"/>
      <c r="AR8" s="61"/>
      <c r="AS8" s="61"/>
      <c r="AT8" s="52">
        <f>データ!$S$6</f>
        <v>252.68</v>
      </c>
      <c r="AU8" s="53"/>
      <c r="AV8" s="53"/>
      <c r="AW8" s="53"/>
      <c r="AX8" s="53"/>
      <c r="AY8" s="53"/>
      <c r="AZ8" s="53"/>
      <c r="BA8" s="53"/>
      <c r="BB8" s="54">
        <f>データ!$T$6</f>
        <v>40.090000000000003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89.36</v>
      </c>
      <c r="J10" s="53"/>
      <c r="K10" s="53"/>
      <c r="L10" s="53"/>
      <c r="M10" s="53"/>
      <c r="N10" s="53"/>
      <c r="O10" s="64"/>
      <c r="P10" s="54">
        <f>データ!$P$6</f>
        <v>100.68</v>
      </c>
      <c r="Q10" s="54"/>
      <c r="R10" s="54"/>
      <c r="S10" s="54"/>
      <c r="T10" s="54"/>
      <c r="U10" s="54"/>
      <c r="V10" s="54"/>
      <c r="W10" s="61">
        <f>データ!$Q$6</f>
        <v>3069</v>
      </c>
      <c r="X10" s="61"/>
      <c r="Y10" s="61"/>
      <c r="Z10" s="61"/>
      <c r="AA10" s="61"/>
      <c r="AB10" s="61"/>
      <c r="AC10" s="61"/>
      <c r="AD10" s="2"/>
      <c r="AE10" s="2"/>
      <c r="AF10" s="2"/>
      <c r="AG10" s="2"/>
      <c r="AH10" s="4"/>
      <c r="AI10" s="4"/>
      <c r="AJ10" s="4"/>
      <c r="AK10" s="4"/>
      <c r="AL10" s="61">
        <f>データ!$U$6</f>
        <v>10168</v>
      </c>
      <c r="AM10" s="61"/>
      <c r="AN10" s="61"/>
      <c r="AO10" s="61"/>
      <c r="AP10" s="61"/>
      <c r="AQ10" s="61"/>
      <c r="AR10" s="61"/>
      <c r="AS10" s="61"/>
      <c r="AT10" s="52">
        <f>データ!$V$6</f>
        <v>119.83</v>
      </c>
      <c r="AU10" s="53"/>
      <c r="AV10" s="53"/>
      <c r="AW10" s="53"/>
      <c r="AX10" s="53"/>
      <c r="AY10" s="53"/>
      <c r="AZ10" s="53"/>
      <c r="BA10" s="53"/>
      <c r="BB10" s="54">
        <f>データ!$W$6</f>
        <v>84.85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115</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JWj4DLn/lXHIfdasSChDQGYUQCHSYEzkXXdMlmtPE/er+gAiiFFrXRFZqNYMGzpLbhbqcCmMrTzq7dEdGHjMw==" saltValue="wBJhsyD7flRC9AdQTTCy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24112</v>
      </c>
      <c r="D6" s="34">
        <f t="shared" si="3"/>
        <v>46</v>
      </c>
      <c r="E6" s="34">
        <f t="shared" si="3"/>
        <v>1</v>
      </c>
      <c r="F6" s="34">
        <f t="shared" si="3"/>
        <v>0</v>
      </c>
      <c r="G6" s="34">
        <f t="shared" si="3"/>
        <v>1</v>
      </c>
      <c r="H6" s="34" t="str">
        <f t="shared" si="3"/>
        <v>青森県　六ケ所村</v>
      </c>
      <c r="I6" s="34" t="str">
        <f t="shared" si="3"/>
        <v>法適用</v>
      </c>
      <c r="J6" s="34" t="str">
        <f t="shared" si="3"/>
        <v>水道事業</v>
      </c>
      <c r="K6" s="34" t="str">
        <f t="shared" si="3"/>
        <v>末端給水事業</v>
      </c>
      <c r="L6" s="34" t="str">
        <f t="shared" si="3"/>
        <v>A7</v>
      </c>
      <c r="M6" s="34" t="str">
        <f t="shared" si="3"/>
        <v>その他</v>
      </c>
      <c r="N6" s="35" t="str">
        <f t="shared" si="3"/>
        <v>-</v>
      </c>
      <c r="O6" s="35">
        <f t="shared" si="3"/>
        <v>89.36</v>
      </c>
      <c r="P6" s="35">
        <f t="shared" si="3"/>
        <v>100.68</v>
      </c>
      <c r="Q6" s="35">
        <f t="shared" si="3"/>
        <v>3069</v>
      </c>
      <c r="R6" s="35">
        <f t="shared" si="3"/>
        <v>10131</v>
      </c>
      <c r="S6" s="35">
        <f t="shared" si="3"/>
        <v>252.68</v>
      </c>
      <c r="T6" s="35">
        <f t="shared" si="3"/>
        <v>40.090000000000003</v>
      </c>
      <c r="U6" s="35">
        <f t="shared" si="3"/>
        <v>10168</v>
      </c>
      <c r="V6" s="35">
        <f t="shared" si="3"/>
        <v>119.83</v>
      </c>
      <c r="W6" s="35">
        <f t="shared" si="3"/>
        <v>84.85</v>
      </c>
      <c r="X6" s="36">
        <f>IF(X7="",NA(),X7)</f>
        <v>109.66</v>
      </c>
      <c r="Y6" s="36">
        <f t="shared" ref="Y6:AG6" si="4">IF(Y7="",NA(),Y7)</f>
        <v>113.59</v>
      </c>
      <c r="Z6" s="36">
        <f t="shared" si="4"/>
        <v>106.4</v>
      </c>
      <c r="AA6" s="36">
        <f t="shared" si="4"/>
        <v>117.5</v>
      </c>
      <c r="AB6" s="36">
        <f t="shared" si="4"/>
        <v>116.59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265.97000000000003</v>
      </c>
      <c r="AU6" s="36">
        <f t="shared" ref="AU6:BC6" si="6">IF(AU7="",NA(),AU7)</f>
        <v>273.39999999999998</v>
      </c>
      <c r="AV6" s="36">
        <f t="shared" si="6"/>
        <v>201.2</v>
      </c>
      <c r="AW6" s="36">
        <f t="shared" si="6"/>
        <v>191.34</v>
      </c>
      <c r="AX6" s="36">
        <f t="shared" si="6"/>
        <v>195.37</v>
      </c>
      <c r="AY6" s="36">
        <f t="shared" si="6"/>
        <v>388.67</v>
      </c>
      <c r="AZ6" s="36">
        <f t="shared" si="6"/>
        <v>355.27</v>
      </c>
      <c r="BA6" s="36">
        <f t="shared" si="6"/>
        <v>359.7</v>
      </c>
      <c r="BB6" s="36">
        <f t="shared" si="6"/>
        <v>362.93</v>
      </c>
      <c r="BC6" s="36">
        <f t="shared" si="6"/>
        <v>371.81</v>
      </c>
      <c r="BD6" s="35" t="str">
        <f>IF(BD7="","",IF(BD7="-","【-】","【"&amp;SUBSTITUTE(TEXT(BD7,"#,##0.00"),"-","△")&amp;"】"))</f>
        <v>【260.31】</v>
      </c>
      <c r="BE6" s="36">
        <f>IF(BE7="",NA(),BE7)</f>
        <v>377.39</v>
      </c>
      <c r="BF6" s="36">
        <f t="shared" ref="BF6:BN6" si="7">IF(BF7="",NA(),BF7)</f>
        <v>328.15</v>
      </c>
      <c r="BG6" s="36">
        <f t="shared" si="7"/>
        <v>295.43</v>
      </c>
      <c r="BH6" s="36">
        <f t="shared" si="7"/>
        <v>258.3</v>
      </c>
      <c r="BI6" s="36">
        <f t="shared" si="7"/>
        <v>219.72</v>
      </c>
      <c r="BJ6" s="36">
        <f t="shared" si="7"/>
        <v>422.5</v>
      </c>
      <c r="BK6" s="36">
        <f t="shared" si="7"/>
        <v>458.27</v>
      </c>
      <c r="BL6" s="36">
        <f t="shared" si="7"/>
        <v>447.01</v>
      </c>
      <c r="BM6" s="36">
        <f t="shared" si="7"/>
        <v>439.05</v>
      </c>
      <c r="BN6" s="36">
        <f t="shared" si="7"/>
        <v>465.85</v>
      </c>
      <c r="BO6" s="35" t="str">
        <f>IF(BO7="","",IF(BO7="-","【-】","【"&amp;SUBSTITUTE(TEXT(BO7,"#,##0.00"),"-","△")&amp;"】"))</f>
        <v>【275.67】</v>
      </c>
      <c r="BP6" s="36">
        <f>IF(BP7="",NA(),BP7)</f>
        <v>109.01</v>
      </c>
      <c r="BQ6" s="36">
        <f t="shared" ref="BQ6:BY6" si="8">IF(BQ7="",NA(),BQ7)</f>
        <v>114.17</v>
      </c>
      <c r="BR6" s="36">
        <f t="shared" si="8"/>
        <v>105.26</v>
      </c>
      <c r="BS6" s="36">
        <f t="shared" si="8"/>
        <v>115.84</v>
      </c>
      <c r="BT6" s="36">
        <f t="shared" si="8"/>
        <v>118.44</v>
      </c>
      <c r="BU6" s="36">
        <f t="shared" si="8"/>
        <v>101.64</v>
      </c>
      <c r="BV6" s="36">
        <f t="shared" si="8"/>
        <v>96.77</v>
      </c>
      <c r="BW6" s="36">
        <f t="shared" si="8"/>
        <v>95.81</v>
      </c>
      <c r="BX6" s="36">
        <f t="shared" si="8"/>
        <v>95.26</v>
      </c>
      <c r="BY6" s="36">
        <f t="shared" si="8"/>
        <v>92.39</v>
      </c>
      <c r="BZ6" s="35" t="str">
        <f>IF(BZ7="","",IF(BZ7="-","【-】","【"&amp;SUBSTITUTE(TEXT(BZ7,"#,##0.00"),"-","△")&amp;"】"))</f>
        <v>【100.05】</v>
      </c>
      <c r="CA6" s="36">
        <f>IF(CA7="",NA(),CA7)</f>
        <v>145.54</v>
      </c>
      <c r="CB6" s="36">
        <f t="shared" ref="CB6:CJ6" si="9">IF(CB7="",NA(),CB7)</f>
        <v>138.66999999999999</v>
      </c>
      <c r="CC6" s="36">
        <f t="shared" si="9"/>
        <v>151.74</v>
      </c>
      <c r="CD6" s="36">
        <f t="shared" si="9"/>
        <v>138.36000000000001</v>
      </c>
      <c r="CE6" s="36">
        <f t="shared" si="9"/>
        <v>136.77000000000001</v>
      </c>
      <c r="CF6" s="36">
        <f t="shared" si="9"/>
        <v>179.16</v>
      </c>
      <c r="CG6" s="36">
        <f t="shared" si="9"/>
        <v>187.18</v>
      </c>
      <c r="CH6" s="36">
        <f t="shared" si="9"/>
        <v>189.58</v>
      </c>
      <c r="CI6" s="36">
        <f t="shared" si="9"/>
        <v>192.82</v>
      </c>
      <c r="CJ6" s="36">
        <f t="shared" si="9"/>
        <v>192.98</v>
      </c>
      <c r="CK6" s="35" t="str">
        <f>IF(CK7="","",IF(CK7="-","【-】","【"&amp;SUBSTITUTE(TEXT(CK7,"#,##0.00"),"-","△")&amp;"】"))</f>
        <v>【166.40】</v>
      </c>
      <c r="CL6" s="36">
        <f>IF(CL7="",NA(),CL7)</f>
        <v>23.24</v>
      </c>
      <c r="CM6" s="36">
        <f t="shared" ref="CM6:CU6" si="10">IF(CM7="",NA(),CM7)</f>
        <v>24.19</v>
      </c>
      <c r="CN6" s="36">
        <f t="shared" si="10"/>
        <v>23.76</v>
      </c>
      <c r="CO6" s="36">
        <f t="shared" si="10"/>
        <v>23.79</v>
      </c>
      <c r="CP6" s="36">
        <f t="shared" si="10"/>
        <v>23.32</v>
      </c>
      <c r="CQ6" s="36">
        <f t="shared" si="10"/>
        <v>54.24</v>
      </c>
      <c r="CR6" s="36">
        <f t="shared" si="10"/>
        <v>55.88</v>
      </c>
      <c r="CS6" s="36">
        <f t="shared" si="10"/>
        <v>55.22</v>
      </c>
      <c r="CT6" s="36">
        <f t="shared" si="10"/>
        <v>54.05</v>
      </c>
      <c r="CU6" s="36">
        <f t="shared" si="10"/>
        <v>54.43</v>
      </c>
      <c r="CV6" s="35" t="str">
        <f>IF(CV7="","",IF(CV7="-","【-】","【"&amp;SUBSTITUTE(TEXT(CV7,"#,##0.00"),"-","△")&amp;"】"))</f>
        <v>【60.69】</v>
      </c>
      <c r="CW6" s="36">
        <f>IF(CW7="",NA(),CW7)</f>
        <v>71.37</v>
      </c>
      <c r="CX6" s="36">
        <f t="shared" ref="CX6:DF6" si="11">IF(CX7="",NA(),CX7)</f>
        <v>71.709999999999994</v>
      </c>
      <c r="CY6" s="36">
        <f t="shared" si="11"/>
        <v>71.98</v>
      </c>
      <c r="CZ6" s="36">
        <f t="shared" si="11"/>
        <v>71.930000000000007</v>
      </c>
      <c r="DA6" s="36">
        <f t="shared" si="11"/>
        <v>73.59</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39.020000000000003</v>
      </c>
      <c r="DI6" s="36">
        <f t="shared" ref="DI6:DQ6" si="12">IF(DI7="",NA(),DI7)</f>
        <v>39.35</v>
      </c>
      <c r="DJ6" s="36">
        <f t="shared" si="12"/>
        <v>39.619999999999997</v>
      </c>
      <c r="DK6" s="36">
        <f t="shared" si="12"/>
        <v>39.96</v>
      </c>
      <c r="DL6" s="36">
        <f t="shared" si="12"/>
        <v>41.07</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24112</v>
      </c>
      <c r="D7" s="38">
        <v>46</v>
      </c>
      <c r="E7" s="38">
        <v>1</v>
      </c>
      <c r="F7" s="38">
        <v>0</v>
      </c>
      <c r="G7" s="38">
        <v>1</v>
      </c>
      <c r="H7" s="38" t="s">
        <v>93</v>
      </c>
      <c r="I7" s="38" t="s">
        <v>94</v>
      </c>
      <c r="J7" s="38" t="s">
        <v>95</v>
      </c>
      <c r="K7" s="38" t="s">
        <v>96</v>
      </c>
      <c r="L7" s="38" t="s">
        <v>97</v>
      </c>
      <c r="M7" s="38" t="s">
        <v>98</v>
      </c>
      <c r="N7" s="39" t="s">
        <v>99</v>
      </c>
      <c r="O7" s="39">
        <v>89.36</v>
      </c>
      <c r="P7" s="39">
        <v>100.68</v>
      </c>
      <c r="Q7" s="39">
        <v>3069</v>
      </c>
      <c r="R7" s="39">
        <v>10131</v>
      </c>
      <c r="S7" s="39">
        <v>252.68</v>
      </c>
      <c r="T7" s="39">
        <v>40.090000000000003</v>
      </c>
      <c r="U7" s="39">
        <v>10168</v>
      </c>
      <c r="V7" s="39">
        <v>119.83</v>
      </c>
      <c r="W7" s="39">
        <v>84.85</v>
      </c>
      <c r="X7" s="39">
        <v>109.66</v>
      </c>
      <c r="Y7" s="39">
        <v>113.59</v>
      </c>
      <c r="Z7" s="39">
        <v>106.4</v>
      </c>
      <c r="AA7" s="39">
        <v>117.5</v>
      </c>
      <c r="AB7" s="39">
        <v>116.59</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265.97000000000003</v>
      </c>
      <c r="AU7" s="39">
        <v>273.39999999999998</v>
      </c>
      <c r="AV7" s="39">
        <v>201.2</v>
      </c>
      <c r="AW7" s="39">
        <v>191.34</v>
      </c>
      <c r="AX7" s="39">
        <v>195.37</v>
      </c>
      <c r="AY7" s="39">
        <v>388.67</v>
      </c>
      <c r="AZ7" s="39">
        <v>355.27</v>
      </c>
      <c r="BA7" s="39">
        <v>359.7</v>
      </c>
      <c r="BB7" s="39">
        <v>362.93</v>
      </c>
      <c r="BC7" s="39">
        <v>371.81</v>
      </c>
      <c r="BD7" s="39">
        <v>260.31</v>
      </c>
      <c r="BE7" s="39">
        <v>377.39</v>
      </c>
      <c r="BF7" s="39">
        <v>328.15</v>
      </c>
      <c r="BG7" s="39">
        <v>295.43</v>
      </c>
      <c r="BH7" s="39">
        <v>258.3</v>
      </c>
      <c r="BI7" s="39">
        <v>219.72</v>
      </c>
      <c r="BJ7" s="39">
        <v>422.5</v>
      </c>
      <c r="BK7" s="39">
        <v>458.27</v>
      </c>
      <c r="BL7" s="39">
        <v>447.01</v>
      </c>
      <c r="BM7" s="39">
        <v>439.05</v>
      </c>
      <c r="BN7" s="39">
        <v>465.85</v>
      </c>
      <c r="BO7" s="39">
        <v>275.67</v>
      </c>
      <c r="BP7" s="39">
        <v>109.01</v>
      </c>
      <c r="BQ7" s="39">
        <v>114.17</v>
      </c>
      <c r="BR7" s="39">
        <v>105.26</v>
      </c>
      <c r="BS7" s="39">
        <v>115.84</v>
      </c>
      <c r="BT7" s="39">
        <v>118.44</v>
      </c>
      <c r="BU7" s="39">
        <v>101.64</v>
      </c>
      <c r="BV7" s="39">
        <v>96.77</v>
      </c>
      <c r="BW7" s="39">
        <v>95.81</v>
      </c>
      <c r="BX7" s="39">
        <v>95.26</v>
      </c>
      <c r="BY7" s="39">
        <v>92.39</v>
      </c>
      <c r="BZ7" s="39">
        <v>100.05</v>
      </c>
      <c r="CA7" s="39">
        <v>145.54</v>
      </c>
      <c r="CB7" s="39">
        <v>138.66999999999999</v>
      </c>
      <c r="CC7" s="39">
        <v>151.74</v>
      </c>
      <c r="CD7" s="39">
        <v>138.36000000000001</v>
      </c>
      <c r="CE7" s="39">
        <v>136.77000000000001</v>
      </c>
      <c r="CF7" s="39">
        <v>179.16</v>
      </c>
      <c r="CG7" s="39">
        <v>187.18</v>
      </c>
      <c r="CH7" s="39">
        <v>189.58</v>
      </c>
      <c r="CI7" s="39">
        <v>192.82</v>
      </c>
      <c r="CJ7" s="39">
        <v>192.98</v>
      </c>
      <c r="CK7" s="39">
        <v>166.4</v>
      </c>
      <c r="CL7" s="39">
        <v>23.24</v>
      </c>
      <c r="CM7" s="39">
        <v>24.19</v>
      </c>
      <c r="CN7" s="39">
        <v>23.76</v>
      </c>
      <c r="CO7" s="39">
        <v>23.79</v>
      </c>
      <c r="CP7" s="39">
        <v>23.32</v>
      </c>
      <c r="CQ7" s="39">
        <v>54.24</v>
      </c>
      <c r="CR7" s="39">
        <v>55.88</v>
      </c>
      <c r="CS7" s="39">
        <v>55.22</v>
      </c>
      <c r="CT7" s="39">
        <v>54.05</v>
      </c>
      <c r="CU7" s="39">
        <v>54.43</v>
      </c>
      <c r="CV7" s="39">
        <v>60.69</v>
      </c>
      <c r="CW7" s="39">
        <v>71.37</v>
      </c>
      <c r="CX7" s="39">
        <v>71.709999999999994</v>
      </c>
      <c r="CY7" s="39">
        <v>71.98</v>
      </c>
      <c r="CZ7" s="39">
        <v>71.930000000000007</v>
      </c>
      <c r="DA7" s="39">
        <v>73.59</v>
      </c>
      <c r="DB7" s="39">
        <v>81.680000000000007</v>
      </c>
      <c r="DC7" s="39">
        <v>80.989999999999995</v>
      </c>
      <c r="DD7" s="39">
        <v>80.930000000000007</v>
      </c>
      <c r="DE7" s="39">
        <v>80.510000000000005</v>
      </c>
      <c r="DF7" s="39">
        <v>79.44</v>
      </c>
      <c r="DG7" s="39">
        <v>89.82</v>
      </c>
      <c r="DH7" s="39">
        <v>39.020000000000003</v>
      </c>
      <c r="DI7" s="39">
        <v>39.35</v>
      </c>
      <c r="DJ7" s="39">
        <v>39.619999999999997</v>
      </c>
      <c r="DK7" s="39">
        <v>39.96</v>
      </c>
      <c r="DL7" s="39">
        <v>41.07</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2022-02-16T08:50:31Z</dcterms:modified>
</cp:coreProperties>
</file>