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dministrator\Desktop\040106 公営企業に係る経営比較分析表（令和２年度決算）の分析等について\修正\"/>
    </mc:Choice>
  </mc:AlternateContent>
  <xr:revisionPtr revIDLastSave="0" documentId="13_ncr:1_{30D4319B-9C6E-46B4-834E-01ADA5ED010E}" xr6:coauthVersionLast="45" xr6:coauthVersionMax="46" xr10:uidLastSave="{00000000-0000-0000-0000-000000000000}"/>
  <workbookProtection workbookAlgorithmName="SHA-512" workbookHashValue="jocZ/GD2MymhDbGqy1xb429MAwVBTkhlW66DipGEkReGg8mu4ceu8FCzt45a55kYI5BCk+p+vuslVzr2KlotSQ==" workbookSaltValue="4cXc/3Xmauc8LWs2TxrngQ==" workbookSpinCount="100000" lockStructure="1"/>
  <bookViews>
    <workbookView xWindow="-289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CF90" i="4"/>
  <c r="BE90" i="4"/>
  <c r="RA81" i="4"/>
  <c r="MW81" i="4"/>
  <c r="KO81" i="4"/>
  <c r="JN81" i="4"/>
  <c r="IM81" i="4"/>
  <c r="GK81" i="4"/>
  <c r="DB81" i="4"/>
  <c r="CA81" i="4"/>
  <c r="AZ81" i="4"/>
  <c r="RA80" i="4"/>
  <c r="OY80" i="4"/>
  <c r="NX80" i="4"/>
  <c r="MW80" i="4"/>
  <c r="KO80" i="4"/>
  <c r="GK80" i="4"/>
  <c r="DB80" i="4"/>
  <c r="Y80" i="4"/>
  <c r="RA79" i="4"/>
  <c r="PZ79" i="4"/>
  <c r="NX79" i="4"/>
  <c r="KO79" i="4"/>
  <c r="JN79" i="4"/>
  <c r="IM79" i="4"/>
  <c r="GK79" i="4"/>
  <c r="EC79" i="4"/>
  <c r="DB79" i="4"/>
  <c r="CA79" i="4"/>
  <c r="OZ56" i="4"/>
  <c r="MN56" i="4"/>
  <c r="KF56" i="4"/>
  <c r="JL56" i="4"/>
  <c r="HT56" i="4"/>
  <c r="GZ56" i="4"/>
  <c r="GF56" i="4"/>
  <c r="BL56" i="4"/>
  <c r="AR56" i="4"/>
  <c r="QN55" i="4"/>
  <c r="PT55" i="4"/>
  <c r="OZ55" i="4"/>
  <c r="OF55" i="4"/>
  <c r="KF55" i="4"/>
  <c r="HT55" i="4"/>
  <c r="FL55" i="4"/>
  <c r="ER55" i="4"/>
  <c r="CZ55" i="4"/>
  <c r="CF55" i="4"/>
  <c r="RH54" i="4"/>
  <c r="QN54" i="4"/>
  <c r="PT54" i="4"/>
  <c r="MN54" i="4"/>
  <c r="LT54" i="4"/>
  <c r="KZ54" i="4"/>
  <c r="KF54" i="4"/>
  <c r="HT54" i="4"/>
  <c r="GZ54" i="4"/>
  <c r="CZ54" i="4"/>
  <c r="CF54" i="4"/>
  <c r="RH33" i="4"/>
  <c r="PT33" i="4"/>
  <c r="OZ33" i="4"/>
  <c r="MN33" i="4"/>
  <c r="JL33" i="4"/>
  <c r="GZ33" i="4"/>
  <c r="CF33" i="4"/>
  <c r="BL33" i="4"/>
  <c r="PT32" i="4"/>
  <c r="KZ32" i="4"/>
  <c r="KF32" i="4"/>
  <c r="HT32" i="4"/>
  <c r="ER32" i="4"/>
  <c r="CZ32" i="4"/>
  <c r="CF32" i="4"/>
  <c r="BL32" i="4"/>
  <c r="X32" i="4"/>
  <c r="RH31" i="4"/>
  <c r="QN31" i="4"/>
  <c r="PT31" i="4"/>
  <c r="MN31" i="4"/>
  <c r="LT31" i="4"/>
  <c r="KZ31" i="4"/>
  <c r="JL31" i="4"/>
  <c r="HT31" i="4"/>
  <c r="GZ31" i="4"/>
  <c r="GF31" i="4"/>
  <c r="FL31" i="4"/>
  <c r="ER31" i="4"/>
  <c r="CZ31" i="4"/>
  <c r="CF31" i="4"/>
  <c r="BL31" i="4"/>
  <c r="AR31" i="4"/>
  <c r="LZ10" i="4"/>
  <c r="IT10" i="4"/>
  <c r="FN10" i="4"/>
  <c r="CH10" i="4"/>
  <c r="B10" i="4"/>
  <c r="PF8" i="4"/>
  <c r="LZ8" i="4"/>
  <c r="IT8" i="4"/>
  <c r="FN8" i="4"/>
  <c r="CH8" i="4"/>
  <c r="B8" i="4"/>
  <c r="B5" i="4"/>
  <c r="OF54" i="4" l="1"/>
  <c r="KF33" i="4"/>
  <c r="ER54" i="4"/>
  <c r="QN32" i="4"/>
  <c r="GF55" i="4"/>
  <c r="RH55" i="4"/>
  <c r="OF31" i="4"/>
  <c r="FL32" i="4"/>
  <c r="ER33" i="4"/>
  <c r="X55" i="4"/>
  <c r="KZ55" i="4"/>
  <c r="CF56" i="4"/>
  <c r="EC80" i="4"/>
  <c r="NX81" i="4"/>
  <c r="JL54" i="4"/>
  <c r="X31" i="4"/>
  <c r="X54" i="4"/>
  <c r="ER56" i="4"/>
  <c r="PT56" i="4"/>
  <c r="HT33" i="4"/>
  <c r="Y79" i="4"/>
  <c r="MW79" i="4"/>
  <c r="HL80" i="4"/>
  <c r="GZ32" i="4"/>
  <c r="OF33" i="4"/>
  <c r="GZ55" i="4"/>
  <c r="LT56" i="4"/>
  <c r="OY79" i="4"/>
  <c r="CA80" i="4"/>
  <c r="PZ81" i="4"/>
  <c r="MN32" i="4"/>
  <c r="AR33" i="4"/>
  <c r="GF33" i="4"/>
  <c r="BL54" i="4"/>
  <c r="GF54" i="4"/>
  <c r="MN55" i="4"/>
  <c r="RH56" i="4"/>
  <c r="JN80" i="4"/>
  <c r="JL32" i="4"/>
  <c r="OZ32" i="4"/>
  <c r="LT33" i="4"/>
  <c r="BL55" i="4"/>
  <c r="JL55" i="4"/>
  <c r="OF56" i="4"/>
  <c r="AS10" i="5"/>
  <c r="AR32" i="4"/>
  <c r="LT32" i="4"/>
  <c r="QN33" i="4"/>
  <c r="FL54" i="4"/>
  <c r="FL56" i="4"/>
  <c r="QN56" i="4"/>
  <c r="HL79" i="4"/>
  <c r="IM80" i="4"/>
  <c r="Y81" i="4"/>
  <c r="EC81" i="4"/>
  <c r="OY81" i="4"/>
  <c r="RH32" i="4"/>
  <c r="KZ33" i="4"/>
  <c r="OZ54" i="4"/>
  <c r="X56" i="4"/>
  <c r="CZ56" i="4"/>
  <c r="KZ56" i="4"/>
  <c r="AZ80" i="4"/>
  <c r="PZ80" i="4"/>
  <c r="HL81" i="4"/>
  <c r="CK10" i="5"/>
  <c r="KF31" i="4"/>
  <c r="GF32" i="4"/>
  <c r="OF32" i="4"/>
  <c r="OZ31" i="4"/>
  <c r="X33" i="4"/>
  <c r="CZ33" i="4"/>
  <c r="AR54" i="4"/>
  <c r="AR55" i="4"/>
  <c r="LT55" i="4"/>
  <c r="AZ79" i="4"/>
  <c r="EC10" i="5"/>
  <c r="V10" i="5"/>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EB10" i="5"/>
  <c r="U10" i="5"/>
  <c r="Y10" i="5"/>
  <c r="AI10" i="5"/>
  <c r="BC10" i="5"/>
  <c r="BM10" i="5"/>
  <c r="BQ10" i="5"/>
  <c r="CA10" i="5"/>
</calcChain>
</file>

<file path=xl/sharedStrings.xml><?xml version="1.0" encoding="utf-8"?>
<sst xmlns="http://schemas.openxmlformats.org/spreadsheetml/2006/main" count="284" uniqueCount="106">
  <si>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</si>
  <si>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</si>
  <si>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</si>
  <si>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</si>
  <si>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</si>
  <si>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</si>
  <si>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</si>
  <si>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</si>
  <si>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</si>
  <si>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</si>
  <si>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</si>
  <si>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</si>
  <si>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</si>
  <si>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</si>
  <si>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</si>
  <si>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</si>
  <si>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</si>
  <si>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</si>
  <si>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</si>
  <si>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</si>
  <si>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</si>
  <si>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</si>
  <si>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</si>
  <si>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</si>
  <si>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</si>
  <si>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</si>
  <si>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</si>
  <si>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</si>
  <si>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</si>
  <si>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</si>
  <si>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</si>
  <si>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</si>
  <si>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</si>
  <si>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</si>
  <si>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</si>
  <si>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</si>
  <si>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</si>
  <si>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</si>
  <si>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</si>
  <si>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</si>
  <si>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</si>
  <si>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</si>
  <si>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</si>
  <si>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</si>
  <si>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</si>
  <si>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</si>
  <si>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</si>
  <si>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</si>
  <si>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</si>
  <si>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</si>
  <si>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</si>
  <si>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</si>
  <si>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</si>
  <si>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</si>
  <si>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</si>
  <si>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</si>
  <si>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</si>
  <si>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</si>
  <si>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</si>
  <si>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</si>
  <si>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</si>
  <si>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</si>
  <si>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</si>
  <si>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</si>
  <si>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</si>
  <si>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</si>
  <si>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</si>
  <si>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</si>
  <si>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</si>
  <si>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</si>
  <si>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</si>
  <si>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</si>
  <si>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</si>
  <si>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</si>
  <si>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</si>
  <si>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</si>
  <si>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</si>
  <si>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</si>
  <si>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</si>
  <si>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</si>
  <si>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</si>
  <si>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</si>
  <si>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</si>
  <si>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</si>
  <si>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</si>
  <si>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</si>
  <si>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</si>
  <si>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024112</t>
  </si>
  <si>
    <t>46</t>
  </si>
  <si>
    <t>02</t>
  </si>
  <si>
    <t>0</t>
  </si>
  <si>
    <t>000</t>
  </si>
  <si>
    <t>青森県　六ケ所村</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</si>
  <si>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</si>
  <si>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</si>
  <si>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</si>
  <si>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</si>
  <si>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</si>
  <si>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</si>
  <si>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</si>
  <si>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</si>
  <si>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</si>
  <si>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</si>
  <si>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①有形固定資産減価償却費率は、右肩上がりではあるが類似団体と比較しても低い現状である。
②管路経年化率は0％であり、類似団体と比較しても低い状況である。
③管路更新率は類似団体と比較しても低いが、比較的新しい施設のため現状では問題ないと考えている。</t>
    <rPh sb="15" eb="18">
      <t>ミギカタア</t>
    </rPh>
    <rPh sb="98" eb="101">
      <t>ヒカクテキ</t>
    </rPh>
    <rPh sb="101" eb="102">
      <t>アタラ</t>
    </rPh>
    <rPh sb="104" eb="106">
      <t>シセツ</t>
    </rPh>
    <rPh sb="109" eb="111">
      <t>ゲンジョウ</t>
    </rPh>
    <phoneticPr fontId="5"/>
  </si>
  <si>
    <t>　本事業は平成29年度に県より移管譲渡され事業を行っており、平成14年度から供用開始している。比較的新しい施設であり、老朽管はまだ無い。今後、機器設備の耐用年数を向かえて来るため、計画的に更新を行っていく予定である。
　このため、維持管理コストの縮減などを行い安定的な事業運営に努め。さらに経営戦略の改定を今後行っていく。　　　　　　　　　　　</t>
    <rPh sb="90" eb="93">
      <t>ケイカクテキ</t>
    </rPh>
    <rPh sb="94" eb="96">
      <t>コウシン</t>
    </rPh>
    <rPh sb="97" eb="98">
      <t>オコナ</t>
    </rPh>
    <rPh sb="102" eb="104">
      <t>ヨテイ</t>
    </rPh>
    <rPh sb="115" eb="117">
      <t>イジ</t>
    </rPh>
    <rPh sb="117" eb="119">
      <t>カンリ</t>
    </rPh>
    <rPh sb="123" eb="125">
      <t>シュクゲン</t>
    </rPh>
    <rPh sb="128" eb="129">
      <t>オコナ</t>
    </rPh>
    <rPh sb="130" eb="132">
      <t>アンテイ</t>
    </rPh>
    <rPh sb="132" eb="133">
      <t>テキ</t>
    </rPh>
    <rPh sb="134" eb="138">
      <t>ジギョウウンエイ</t>
    </rPh>
    <rPh sb="139" eb="140">
      <t>ツト</t>
    </rPh>
    <rPh sb="145" eb="147">
      <t>ケイエイ</t>
    </rPh>
    <rPh sb="147" eb="149">
      <t>センリャク</t>
    </rPh>
    <rPh sb="150" eb="152">
      <t>カイテイ</t>
    </rPh>
    <rPh sb="153" eb="155">
      <t>コンゴ</t>
    </rPh>
    <rPh sb="155" eb="156">
      <t>オコナ</t>
    </rPh>
    <phoneticPr fontId="5"/>
  </si>
  <si>
    <t>①経常収支比率は100％を超えており、給水収益により概ね経費を賄うことが出来ている。今後も経費削減に取組み財源確保を維持できるよう経営していく。
②累積欠損金比率は0％であり、類似団体と比較しても非常に少ないことから、経営の健全性等に及ぼす影響がないものと考えている。
③流動比率は、類似団体と比較しても同等程度であり、支払い能力に問題はないと考えている。
④企業債残高対給水収益比率については、平成29年度に県から移管譲渡された事業であるため0％となっている。
⑤料金回収率は100％を超えており、給水収益により概ね賄うことが出来ている。
⑥給水原価は類似団体と比較しても低い。今後も維持できるよう維持管理費の削減等といった対応をしていく。
⑦施設使用率は50％前後であり、類似団体と比べると高い状況ある。大きな問題はないと考えている。
⑧契約率は類似団体と比較しても同等程度であり、料金回収率も100％を超えていることから、大きな問題は無いと考えている。</t>
    <rPh sb="160" eb="162">
      <t>シハラ</t>
    </rPh>
    <rPh sb="163" eb="165">
      <t>ノウリョク</t>
    </rPh>
    <rPh sb="166" eb="168">
      <t>モンダイ</t>
    </rPh>
    <rPh sb="172" eb="173">
      <t>カンガ</t>
    </rPh>
    <rPh sb="332" eb="334">
      <t>ゼンゴ</t>
    </rPh>
    <rPh sb="347" eb="348">
      <t>タカ</t>
    </rPh>
    <rPh sb="349" eb="35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</si>
</sst>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#N/A</c:v>
                </c:pt>
                <c:pt idx="1">
                  <c:v>5.58</c:v>
                </c:pt>
                <c:pt idx="2">
                  <c:v>6.26</c:v>
                </c:pt>
                <c:pt idx="3">
                  <c:v>16.41</c:v>
                </c:pt>
                <c:pt idx="4">
                  <c:v>22.07</c:v>
                </c:pt>
              </c:numCache>
            </c:numRef>
          </c:val>
          <c:extLst>
            <c:ext xmlns:c16="http://schemas.microsoft.com/office/drawing/2014/chart" uri="{C3380CC4-5D6E-409C-BE32-E72D297353CC}">
              <c16:uniqueId val="{00000000-A0B6-4F38-9F02-9E464763E1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#N/A</c:v>
                </c:pt>
                <c:pt idx="1">
                  <c:v>53.4</c:v>
                </c:pt>
                <c:pt idx="2">
                  <c:v>53.49</c:v>
                </c:pt>
                <c:pt idx="3">
                  <c:v>54.3</c:v>
                </c:pt>
                <c:pt idx="4">
                  <c:v>55.32</c:v>
                </c:pt>
              </c:numCache>
            </c:numRef>
          </c:val>
          <c:smooth val="0"/>
          <c:extLst>
            <c:ext xmlns:c16="http://schemas.microsoft.com/office/drawing/2014/chart" uri="{C3380CC4-5D6E-409C-BE32-E72D297353CC}">
              <c16:uniqueId val="{00000001-A0B6-4F38-9F02-9E464763E1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3CEC-4AA3-A6A7-3C17258FB6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#N/A</c:v>
                </c:pt>
                <c:pt idx="1">
                  <c:v>3.46</c:v>
                </c:pt>
                <c:pt idx="2">
                  <c:v>3.28</c:v>
                </c:pt>
                <c:pt idx="3">
                  <c:v>4.66</c:v>
                </c:pt>
                <c:pt idx="4">
                  <c:v>7.35</c:v>
                </c:pt>
              </c:numCache>
            </c:numRef>
          </c:val>
          <c:smooth val="0"/>
          <c:extLst>
            <c:ext xmlns:c16="http://schemas.microsoft.com/office/drawing/2014/chart" uri="{C3380CC4-5D6E-409C-BE32-E72D297353CC}">
              <c16:uniqueId val="{00000001-3CEC-4AA3-A6A7-3C17258FB6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812D-4761-A540-34F1D3CF46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#N/A</c:v>
                </c:pt>
                <c:pt idx="1">
                  <c:v>0.13</c:v>
                </c:pt>
                <c:pt idx="2">
                  <c:v>0.02</c:v>
                </c:pt>
                <c:pt idx="3">
                  <c:v>0.06</c:v>
                </c:pt>
                <c:pt idx="4">
                  <c:v>0.09</c:v>
                </c:pt>
              </c:numCache>
            </c:numRef>
          </c:val>
          <c:smooth val="0"/>
          <c:extLst>
            <c:ext xmlns:c16="http://schemas.microsoft.com/office/drawing/2014/chart" uri="{C3380CC4-5D6E-409C-BE32-E72D297353CC}">
              <c16:uniqueId val="{00000001-812D-4761-A540-34F1D3CF46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#N/A</c:v>
                </c:pt>
                <c:pt idx="1">
                  <c:v>739.03</c:v>
                </c:pt>
                <c:pt idx="2">
                  <c:v>971.92</c:v>
                </c:pt>
                <c:pt idx="3">
                  <c:v>784.43</c:v>
                </c:pt>
                <c:pt idx="4">
                  <c:v>1035.9000000000001</c:v>
                </c:pt>
              </c:numCache>
            </c:numRef>
          </c:val>
          <c:extLst>
            <c:ext xmlns:c16="http://schemas.microsoft.com/office/drawing/2014/chart" uri="{C3380CC4-5D6E-409C-BE32-E72D297353CC}">
              <c16:uniqueId val="{00000000-B271-4A84-A4C2-C24189E6E9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#N/A</c:v>
                </c:pt>
                <c:pt idx="1">
                  <c:v>730.25</c:v>
                </c:pt>
                <c:pt idx="2">
                  <c:v>868.31</c:v>
                </c:pt>
                <c:pt idx="3">
                  <c:v>732.52</c:v>
                </c:pt>
                <c:pt idx="4">
                  <c:v>819.73</c:v>
                </c:pt>
              </c:numCache>
            </c:numRef>
          </c:val>
          <c:smooth val="0"/>
          <c:extLst>
            <c:ext xmlns:c16="http://schemas.microsoft.com/office/drawing/2014/chart" uri="{C3380CC4-5D6E-409C-BE32-E72D297353CC}">
              <c16:uniqueId val="{00000001-B271-4A84-A4C2-C24189E6E9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29A3-468F-91D1-1599196645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#N/A</c:v>
                </c:pt>
                <c:pt idx="1">
                  <c:v>514.66</c:v>
                </c:pt>
                <c:pt idx="2">
                  <c:v>504.81</c:v>
                </c:pt>
                <c:pt idx="3">
                  <c:v>498.01</c:v>
                </c:pt>
                <c:pt idx="4">
                  <c:v>490.39</c:v>
                </c:pt>
              </c:numCache>
            </c:numRef>
          </c:val>
          <c:smooth val="0"/>
          <c:extLst>
            <c:ext xmlns:c16="http://schemas.microsoft.com/office/drawing/2014/chart" uri="{C3380CC4-5D6E-409C-BE32-E72D297353CC}">
              <c16:uniqueId val="{00000001-29A3-468F-91D1-1599196645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#N/A</c:v>
                </c:pt>
                <c:pt idx="1">
                  <c:v>139.04</c:v>
                </c:pt>
                <c:pt idx="2">
                  <c:v>146.91999999999999</c:v>
                </c:pt>
                <c:pt idx="3">
                  <c:v>136.05000000000001</c:v>
                </c:pt>
                <c:pt idx="4">
                  <c:v>116.4</c:v>
                </c:pt>
              </c:numCache>
            </c:numRef>
          </c:val>
          <c:extLst>
            <c:ext xmlns:c16="http://schemas.microsoft.com/office/drawing/2014/chart" uri="{C3380CC4-5D6E-409C-BE32-E72D297353CC}">
              <c16:uniqueId val="{00000000-664D-46E6-967E-5A61738B0C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#N/A</c:v>
                </c:pt>
                <c:pt idx="1">
                  <c:v>95.99</c:v>
                </c:pt>
                <c:pt idx="2">
                  <c:v>94.91</c:v>
                </c:pt>
                <c:pt idx="3">
                  <c:v>90.22</c:v>
                </c:pt>
                <c:pt idx="4">
                  <c:v>90.8</c:v>
                </c:pt>
              </c:numCache>
            </c:numRef>
          </c:val>
          <c:smooth val="0"/>
          <c:extLst>
            <c:ext xmlns:c16="http://schemas.microsoft.com/office/drawing/2014/chart" uri="{C3380CC4-5D6E-409C-BE32-E72D297353CC}">
              <c16:uniqueId val="{00000001-664D-46E6-967E-5A61738B0C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#N/A</c:v>
                </c:pt>
                <c:pt idx="1">
                  <c:v>23.92</c:v>
                </c:pt>
                <c:pt idx="2">
                  <c:v>23.65</c:v>
                </c:pt>
                <c:pt idx="3">
                  <c:v>26.72</c:v>
                </c:pt>
                <c:pt idx="4">
                  <c:v>31.49</c:v>
                </c:pt>
              </c:numCache>
            </c:numRef>
          </c:val>
          <c:extLst>
            <c:ext xmlns:c16="http://schemas.microsoft.com/office/drawing/2014/chart" uri="{C3380CC4-5D6E-409C-BE32-E72D297353CC}">
              <c16:uniqueId val="{00000000-5E6A-4936-88C3-B127AD1D59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#N/A</c:v>
                </c:pt>
                <c:pt idx="1">
                  <c:v>44.55</c:v>
                </c:pt>
                <c:pt idx="2">
                  <c:v>47.36</c:v>
                </c:pt>
                <c:pt idx="3">
                  <c:v>49.94</c:v>
                </c:pt>
                <c:pt idx="4">
                  <c:v>50.56</c:v>
                </c:pt>
              </c:numCache>
            </c:numRef>
          </c:val>
          <c:smooth val="0"/>
          <c:extLst>
            <c:ext xmlns:c16="http://schemas.microsoft.com/office/drawing/2014/chart" uri="{C3380CC4-5D6E-409C-BE32-E72D297353CC}">
              <c16:uniqueId val="{00000001-5E6A-4936-88C3-B127AD1D59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#N/A</c:v>
                </c:pt>
                <c:pt idx="1">
                  <c:v>58</c:v>
                </c:pt>
                <c:pt idx="2">
                  <c:v>58.8</c:v>
                </c:pt>
                <c:pt idx="3">
                  <c:v>54.08</c:v>
                </c:pt>
                <c:pt idx="4">
                  <c:v>44.6</c:v>
                </c:pt>
              </c:numCache>
            </c:numRef>
          </c:val>
          <c:extLst>
            <c:ext xmlns:c16="http://schemas.microsoft.com/office/drawing/2014/chart" uri="{C3380CC4-5D6E-409C-BE32-E72D297353CC}">
              <c16:uniqueId val="{00000000-8C4F-4CD2-B802-0D1C4A3A5A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#N/A</c:v>
                </c:pt>
                <c:pt idx="1">
                  <c:v>35.24</c:v>
                </c:pt>
                <c:pt idx="2">
                  <c:v>35.22</c:v>
                </c:pt>
                <c:pt idx="3">
                  <c:v>34.92</c:v>
                </c:pt>
                <c:pt idx="4">
                  <c:v>34.19</c:v>
                </c:pt>
              </c:numCache>
            </c:numRef>
          </c:val>
          <c:smooth val="0"/>
          <c:extLst>
            <c:ext xmlns:c16="http://schemas.microsoft.com/office/drawing/2014/chart" uri="{C3380CC4-5D6E-409C-BE32-E72D297353CC}">
              <c16:uniqueId val="{00000001-8C4F-4CD2-B802-0D1C4A3A5A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#N/A</c:v>
                </c:pt>
                <c:pt idx="1">
                  <c:v>53.2</c:v>
                </c:pt>
                <c:pt idx="2">
                  <c:v>53.2</c:v>
                </c:pt>
                <c:pt idx="3">
                  <c:v>53.2</c:v>
                </c:pt>
                <c:pt idx="4">
                  <c:v>53.2</c:v>
                </c:pt>
              </c:numCache>
            </c:numRef>
          </c:val>
          <c:extLst>
            <c:ext xmlns:c16="http://schemas.microsoft.com/office/drawing/2014/chart" uri="{C3380CC4-5D6E-409C-BE32-E72D297353CC}">
              <c16:uniqueId val="{00000000-91CA-452A-BAB7-175046A1B7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#N/A</c:v>
                </c:pt>
                <c:pt idx="1">
                  <c:v>50.28</c:v>
                </c:pt>
                <c:pt idx="2">
                  <c:v>51.42</c:v>
                </c:pt>
                <c:pt idx="3">
                  <c:v>50.9</c:v>
                </c:pt>
                <c:pt idx="4">
                  <c:v>49.05</c:v>
                </c:pt>
              </c:numCache>
            </c:numRef>
          </c:val>
          <c:smooth val="0"/>
          <c:extLst>
            <c:ext xmlns:c16="http://schemas.microsoft.com/office/drawing/2014/chart" uri="{C3380CC4-5D6E-409C-BE32-E72D297353CC}">
              <c16:uniqueId val="{00000001-91CA-452A-BAB7-175046A1B7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E939-42C4-89CA-5581D61DF4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#N/A</c:v>
                </c:pt>
                <c:pt idx="1">
                  <c:v>118.97</c:v>
                </c:pt>
                <c:pt idx="2">
                  <c:v>121.15</c:v>
                </c:pt>
                <c:pt idx="3">
                  <c:v>125.8</c:v>
                </c:pt>
                <c:pt idx="4">
                  <c:v>132.55000000000001</c:v>
                </c:pt>
              </c:numCache>
            </c:numRef>
          </c:val>
          <c:smooth val="0"/>
          <c:extLst>
            <c:ext xmlns:c16="http://schemas.microsoft.com/office/drawing/2014/chart" uri="{C3380CC4-5D6E-409C-BE32-E72D297353CC}">
              <c16:uniqueId val="{00000001-E939-42C4-89CA-5581D61DF4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#N/A</c:v>
                </c:pt>
                <c:pt idx="1">
                  <c:v>123.8</c:v>
                </c:pt>
                <c:pt idx="2">
                  <c:v>126.84</c:v>
                </c:pt>
                <c:pt idx="3">
                  <c:v>118.89</c:v>
                </c:pt>
                <c:pt idx="4">
                  <c:v>108.8</c:v>
                </c:pt>
              </c:numCache>
            </c:numRef>
          </c:val>
          <c:extLst>
            <c:ext xmlns:c16="http://schemas.microsoft.com/office/drawing/2014/chart" uri="{C3380CC4-5D6E-409C-BE32-E72D297353CC}">
              <c16:uniqueId val="{00000000-AEE7-4A96-AFC5-1A226F2D85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#N/A</c:v>
                </c:pt>
                <c:pt idx="1">
                  <c:v>113.67</c:v>
                </c:pt>
                <c:pt idx="2">
                  <c:v>110.79</c:v>
                </c:pt>
                <c:pt idx="3">
                  <c:v>108.76</c:v>
                </c:pt>
                <c:pt idx="4">
                  <c:v>110.19</c:v>
                </c:pt>
              </c:numCache>
            </c:numRef>
          </c:val>
          <c:smooth val="0"/>
          <c:extLst>
            <c:ext xmlns:c16="http://schemas.microsoft.com/office/drawing/2014/chart" uri="{C3380CC4-5D6E-409C-BE32-E72D297353CC}">
              <c16:uniqueId val="{00000001-AEE7-4A96-AFC5-1A226F2D85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H7"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青森県　六ケ所村</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1115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99.3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1330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t="str">
        <f>データ!T6</f>
        <v>-</v>
      </c>
      <c r="Y32" s="129"/>
      <c r="Z32" s="129"/>
      <c r="AA32" s="129"/>
      <c r="AB32" s="129"/>
      <c r="AC32" s="129"/>
      <c r="AD32" s="129"/>
      <c r="AE32" s="129"/>
      <c r="AF32" s="129"/>
      <c r="AG32" s="129"/>
      <c r="AH32" s="129"/>
      <c r="AI32" s="129"/>
      <c r="AJ32" s="129"/>
      <c r="AK32" s="129"/>
      <c r="AL32" s="129"/>
      <c r="AM32" s="129"/>
      <c r="AN32" s="129"/>
      <c r="AO32" s="129"/>
      <c r="AP32" s="129"/>
      <c r="AQ32" s="130"/>
      <c r="AR32" s="128">
        <f>データ!U6</f>
        <v>123.8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126.84</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118.89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108.8</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t="str">
        <f>データ!AE6</f>
        <v>-</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t="str">
        <f>データ!AP6</f>
        <v>-</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739.03</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971.92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784.43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1035.9000000000001</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t="str">
        <f>データ!BA6</f>
        <v>-</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t="str">
        <f>データ!Y6</f>
        <v>-</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t="str">
        <f>データ!AJ6</f>
        <v>-</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t="str">
        <f>データ!AU6</f>
        <v>-</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t="str">
        <f>データ!BF6</f>
        <v>-</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t="str">
        <f>データ!BL6</f>
        <v>-</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139.04</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146.91999999999999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136.05000000000001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116.4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t="str">
        <f>データ!BW6</f>
        <v>-</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23.92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23.65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26.72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31.49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t="str">
        <f>データ!CH6</f>
        <v>-</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58</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58.8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54.08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44.6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t="str">
        <f>データ!CS6</f>
        <v>-</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53.2</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53.2</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53.2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53.2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t="str">
        <f>データ!BQ6</f>
        <v>-</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t="str">
        <f>データ!CB6</f>
        <v>-</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t="str">
        <f>データ!CM6</f>
        <v>-</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t="str">
        <f>データ!CX6</f>
        <v>-</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H28</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H29</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H30</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R01</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R02</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H28</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H29</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H30</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R01</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R02</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H28</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H29</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H30</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R01</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R02</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t="str">
        <f>データ!DD6</f>
        <v>-</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5.58</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6.26</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16.41</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22.07</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t="str">
        <f>データ!DO6</f>
        <v>-</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0</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0</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0</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0</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t="str">
        <f>データ!DZ6</f>
        <v>-</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t="str">
        <f>データ!DI6</f>
        <v>-</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53.4</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53.49</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54.3</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55.32</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t="str">
        <f>データ!DT6</f>
        <v>-</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3.46</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3.28</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4.66</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7.35</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t="str">
        <f>データ!EE6</f>
        <v>-</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0.13</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0.02</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0.06</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0.09</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l/tcHHDW/YyHToHfXep5U7CFSTB1W5TTOdjirHVsxZ+jmh+X//d+1roPOYSc0exXqNAfsQ32zB5xoQiAl8d3Q==" saltValue="rrOTeGa/XVIR/V5yr9UYx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t="str">
        <f t="shared" ref="T6:CE6" si="3">T7</f>
        <v>-</v>
      </c>
      <c r="U6" s="52">
        <f>U7</f>
        <v>123.8</v>
      </c>
      <c r="V6" s="52">
        <f>V7</f>
        <v>126.84</v>
      </c>
      <c r="W6" s="52">
        <f>W7</f>
        <v>118.89</v>
      </c>
      <c r="X6" s="52">
        <f t="shared" si="3"/>
        <v>108.8</v>
      </c>
      <c r="Y6" s="52" t="str">
        <f t="shared" si="3"/>
        <v>-</v>
      </c>
      <c r="Z6" s="52">
        <f t="shared" si="3"/>
        <v>113.67</v>
      </c>
      <c r="AA6" s="52">
        <f t="shared" si="3"/>
        <v>110.79</v>
      </c>
      <c r="AB6" s="52">
        <f t="shared" si="3"/>
        <v>108.76</v>
      </c>
      <c r="AC6" s="52">
        <f t="shared" si="3"/>
        <v>110.19</v>
      </c>
      <c r="AD6" s="50" t="str">
        <f>IF(AD7="-","【-】","【"&amp;SUBSTITUTE(TEXT(AD7,"#,##0.00"),"-","△")&amp;"】")</f>
        <v>【118.49】</v>
      </c>
      <c r="AE6" s="52" t="str">
        <f t="shared" si="3"/>
        <v>-</v>
      </c>
      <c r="AF6" s="52">
        <f>AF7</f>
        <v>0</v>
      </c>
      <c r="AG6" s="52">
        <f>AG7</f>
        <v>0</v>
      </c>
      <c r="AH6" s="52">
        <f>AH7</f>
        <v>0</v>
      </c>
      <c r="AI6" s="52">
        <f t="shared" si="3"/>
        <v>0</v>
      </c>
      <c r="AJ6" s="52" t="str">
        <f t="shared" si="3"/>
        <v>-</v>
      </c>
      <c r="AK6" s="52">
        <f t="shared" si="3"/>
        <v>118.97</v>
      </c>
      <c r="AL6" s="52">
        <f t="shared" si="3"/>
        <v>121.15</v>
      </c>
      <c r="AM6" s="52">
        <f t="shared" si="3"/>
        <v>125.8</v>
      </c>
      <c r="AN6" s="52">
        <f t="shared" si="3"/>
        <v>132.55000000000001</v>
      </c>
      <c r="AO6" s="50" t="str">
        <f>IF(AO7="-","【-】","【"&amp;SUBSTITUTE(TEXT(AO7,"#,##0.00"),"-","△")&amp;"】")</f>
        <v>【19.58】</v>
      </c>
      <c r="AP6" s="52" t="str">
        <f t="shared" si="3"/>
        <v>-</v>
      </c>
      <c r="AQ6" s="52">
        <f>AQ7</f>
        <v>739.03</v>
      </c>
      <c r="AR6" s="52">
        <f>AR7</f>
        <v>971.92</v>
      </c>
      <c r="AS6" s="52">
        <f>AS7</f>
        <v>784.43</v>
      </c>
      <c r="AT6" s="52">
        <f t="shared" si="3"/>
        <v>1035.9000000000001</v>
      </c>
      <c r="AU6" s="52" t="str">
        <f t="shared" si="3"/>
        <v>-</v>
      </c>
      <c r="AV6" s="52">
        <f t="shared" si="3"/>
        <v>730.25</v>
      </c>
      <c r="AW6" s="52">
        <f t="shared" si="3"/>
        <v>868.31</v>
      </c>
      <c r="AX6" s="52">
        <f t="shared" si="3"/>
        <v>732.52</v>
      </c>
      <c r="AY6" s="52">
        <f t="shared" si="3"/>
        <v>819.73</v>
      </c>
      <c r="AZ6" s="50" t="str">
        <f>IF(AZ7="-","【-】","【"&amp;SUBSTITUTE(TEXT(AZ7,"#,##0.00"),"-","△")&amp;"】")</f>
        <v>【436.32】</v>
      </c>
      <c r="BA6" s="52" t="str">
        <f t="shared" si="3"/>
        <v>-</v>
      </c>
      <c r="BB6" s="52">
        <f>BB7</f>
        <v>0</v>
      </c>
      <c r="BC6" s="52">
        <f>BC7</f>
        <v>0</v>
      </c>
      <c r="BD6" s="52">
        <f>BD7</f>
        <v>0</v>
      </c>
      <c r="BE6" s="52">
        <f t="shared" si="3"/>
        <v>0</v>
      </c>
      <c r="BF6" s="52" t="str">
        <f t="shared" si="3"/>
        <v>-</v>
      </c>
      <c r="BG6" s="52">
        <f t="shared" si="3"/>
        <v>514.66</v>
      </c>
      <c r="BH6" s="52">
        <f t="shared" si="3"/>
        <v>504.81</v>
      </c>
      <c r="BI6" s="52">
        <f t="shared" si="3"/>
        <v>498.01</v>
      </c>
      <c r="BJ6" s="52">
        <f t="shared" si="3"/>
        <v>490.39</v>
      </c>
      <c r="BK6" s="50" t="str">
        <f>IF(BK7="-","【-】","【"&amp;SUBSTITUTE(TEXT(BK7,"#,##0.00"),"-","△")&amp;"】")</f>
        <v>【238.21】</v>
      </c>
      <c r="BL6" s="52" t="str">
        <f t="shared" si="3"/>
        <v>-</v>
      </c>
      <c r="BM6" s="52">
        <f>BM7</f>
        <v>139.04</v>
      </c>
      <c r="BN6" s="52">
        <f>BN7</f>
        <v>146.91999999999999</v>
      </c>
      <c r="BO6" s="52">
        <f>BO7</f>
        <v>136.05000000000001</v>
      </c>
      <c r="BP6" s="52">
        <f t="shared" si="3"/>
        <v>116.4</v>
      </c>
      <c r="BQ6" s="52" t="str">
        <f t="shared" si="3"/>
        <v>-</v>
      </c>
      <c r="BR6" s="52">
        <f t="shared" si="3"/>
        <v>95.99</v>
      </c>
      <c r="BS6" s="52">
        <f t="shared" si="3"/>
        <v>94.91</v>
      </c>
      <c r="BT6" s="52">
        <f t="shared" si="3"/>
        <v>90.22</v>
      </c>
      <c r="BU6" s="52">
        <f t="shared" si="3"/>
        <v>90.8</v>
      </c>
      <c r="BV6" s="50" t="str">
        <f>IF(BV7="-","【-】","【"&amp;SUBSTITUTE(TEXT(BV7,"#,##0.00"),"-","△")&amp;"】")</f>
        <v>【113.30】</v>
      </c>
      <c r="BW6" s="52" t="str">
        <f t="shared" si="3"/>
        <v>-</v>
      </c>
      <c r="BX6" s="52">
        <f>BX7</f>
        <v>23.92</v>
      </c>
      <c r="BY6" s="52">
        <f>BY7</f>
        <v>23.65</v>
      </c>
      <c r="BZ6" s="52">
        <f>BZ7</f>
        <v>26.72</v>
      </c>
      <c r="CA6" s="52">
        <f t="shared" si="3"/>
        <v>31.49</v>
      </c>
      <c r="CB6" s="52" t="str">
        <f t="shared" si="3"/>
        <v>-</v>
      </c>
      <c r="CC6" s="52">
        <f t="shared" si="3"/>
        <v>44.55</v>
      </c>
      <c r="CD6" s="52">
        <f t="shared" si="3"/>
        <v>47.36</v>
      </c>
      <c r="CE6" s="52">
        <f t="shared" si="3"/>
        <v>49.94</v>
      </c>
      <c r="CF6" s="52">
        <f t="shared" ref="CF6" si="4">CF7</f>
        <v>50.56</v>
      </c>
      <c r="CG6" s="50" t="str">
        <f>IF(CG7="-","【-】","【"&amp;SUBSTITUTE(TEXT(CG7,"#,##0.00"),"-","△")&amp;"】")</f>
        <v>【18.87】</v>
      </c>
      <c r="CH6" s="52" t="str">
        <f t="shared" ref="CH6:CQ6" si="5">CH7</f>
        <v>-</v>
      </c>
      <c r="CI6" s="52">
        <f>CI7</f>
        <v>58</v>
      </c>
      <c r="CJ6" s="52">
        <f>CJ7</f>
        <v>58.8</v>
      </c>
      <c r="CK6" s="52">
        <f>CK7</f>
        <v>54.08</v>
      </c>
      <c r="CL6" s="52">
        <f t="shared" si="5"/>
        <v>44.6</v>
      </c>
      <c r="CM6" s="52" t="str">
        <f t="shared" si="5"/>
        <v>-</v>
      </c>
      <c r="CN6" s="52">
        <f t="shared" si="5"/>
        <v>35.24</v>
      </c>
      <c r="CO6" s="52">
        <f t="shared" si="5"/>
        <v>35.22</v>
      </c>
      <c r="CP6" s="52">
        <f t="shared" si="5"/>
        <v>34.92</v>
      </c>
      <c r="CQ6" s="52">
        <f t="shared" si="5"/>
        <v>34.19</v>
      </c>
      <c r="CR6" s="50" t="str">
        <f>IF(CR7="-","【-】","【"&amp;SUBSTITUTE(TEXT(CR7,"#,##0.00"),"-","△")&amp;"】")</f>
        <v>【53.39】</v>
      </c>
      <c r="CS6" s="52" t="str">
        <f t="shared" ref="CS6:DB6" si="6">CS7</f>
        <v>-</v>
      </c>
      <c r="CT6" s="52">
        <f>CT7</f>
        <v>53.2</v>
      </c>
      <c r="CU6" s="52">
        <f>CU7</f>
        <v>53.2</v>
      </c>
      <c r="CV6" s="52">
        <f>CV7</f>
        <v>53.2</v>
      </c>
      <c r="CW6" s="52">
        <f t="shared" si="6"/>
        <v>53.2</v>
      </c>
      <c r="CX6" s="52" t="str">
        <f t="shared" si="6"/>
        <v>-</v>
      </c>
      <c r="CY6" s="52">
        <f t="shared" si="6"/>
        <v>50.28</v>
      </c>
      <c r="CZ6" s="52">
        <f t="shared" si="6"/>
        <v>51.42</v>
      </c>
      <c r="DA6" s="52">
        <f t="shared" si="6"/>
        <v>50.9</v>
      </c>
      <c r="DB6" s="52">
        <f t="shared" si="6"/>
        <v>49.05</v>
      </c>
      <c r="DC6" s="50" t="str">
        <f>IF(DC7="-","【-】","【"&amp;SUBSTITUTE(TEXT(DC7,"#,##0.00"),"-","△")&amp;"】")</f>
        <v>【76.89】</v>
      </c>
      <c r="DD6" s="52" t="str">
        <f t="shared" ref="DD6:DM6" si="7">DD7</f>
        <v>-</v>
      </c>
      <c r="DE6" s="52">
        <f>DE7</f>
        <v>5.58</v>
      </c>
      <c r="DF6" s="52">
        <f>DF7</f>
        <v>6.26</v>
      </c>
      <c r="DG6" s="52">
        <f>DG7</f>
        <v>16.41</v>
      </c>
      <c r="DH6" s="52">
        <f t="shared" si="7"/>
        <v>22.07</v>
      </c>
      <c r="DI6" s="52" t="str">
        <f t="shared" si="7"/>
        <v>-</v>
      </c>
      <c r="DJ6" s="52">
        <f t="shared" si="7"/>
        <v>53.4</v>
      </c>
      <c r="DK6" s="52">
        <f t="shared" si="7"/>
        <v>53.49</v>
      </c>
      <c r="DL6" s="52">
        <f t="shared" si="7"/>
        <v>54.3</v>
      </c>
      <c r="DM6" s="52">
        <f t="shared" si="7"/>
        <v>55.32</v>
      </c>
      <c r="DN6" s="50" t="str">
        <f>IF(DN7="-","【-】","【"&amp;SUBSTITUTE(TEXT(DN7,"#,##0.00"),"-","△")&amp;"】")</f>
        <v>【59.52】</v>
      </c>
      <c r="DO6" s="52" t="str">
        <f t="shared" ref="DO6:DX6" si="8">DO7</f>
        <v>-</v>
      </c>
      <c r="DP6" s="52">
        <f>DP7</f>
        <v>0</v>
      </c>
      <c r="DQ6" s="52">
        <f>DQ7</f>
        <v>0</v>
      </c>
      <c r="DR6" s="52">
        <f>DR7</f>
        <v>0</v>
      </c>
      <c r="DS6" s="52">
        <f t="shared" si="8"/>
        <v>0</v>
      </c>
      <c r="DT6" s="52" t="str">
        <f t="shared" si="8"/>
        <v>-</v>
      </c>
      <c r="DU6" s="52">
        <f t="shared" si="8"/>
        <v>3.46</v>
      </c>
      <c r="DV6" s="52">
        <f t="shared" si="8"/>
        <v>3.28</v>
      </c>
      <c r="DW6" s="52">
        <f t="shared" si="8"/>
        <v>4.66</v>
      </c>
      <c r="DX6" s="52">
        <f t="shared" si="8"/>
        <v>7.35</v>
      </c>
      <c r="DY6" s="50" t="str">
        <f>IF(DY7="-","【-】","【"&amp;SUBSTITUTE(TEXT(DY7,"#,##0.00"),"-","△")&amp;"】")</f>
        <v>【49.06】</v>
      </c>
      <c r="DZ6" s="52" t="str">
        <f t="shared" ref="DZ6:EI6" si="9">DZ7</f>
        <v>-</v>
      </c>
      <c r="EA6" s="52">
        <f>EA7</f>
        <v>0</v>
      </c>
      <c r="EB6" s="52">
        <f>EB7</f>
        <v>0</v>
      </c>
      <c r="EC6" s="52">
        <f>EC7</f>
        <v>0</v>
      </c>
      <c r="ED6" s="52">
        <f t="shared" si="9"/>
        <v>0</v>
      </c>
      <c r="EE6" s="52" t="str">
        <f t="shared" si="9"/>
        <v>-</v>
      </c>
      <c r="EF6" s="52">
        <f t="shared" si="9"/>
        <v>0.13</v>
      </c>
      <c r="EG6" s="52">
        <f t="shared" si="9"/>
        <v>0.02</v>
      </c>
      <c r="EH6" s="52">
        <f t="shared" si="9"/>
        <v>0.06</v>
      </c>
      <c r="EI6" s="52">
        <f t="shared" si="9"/>
        <v>0.09</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2500</v>
      </c>
      <c r="L7" s="54" t="s">
        <v>95</v>
      </c>
      <c r="M7" s="55">
        <v>1</v>
      </c>
      <c r="N7" s="55">
        <v>1115</v>
      </c>
      <c r="O7" s="56" t="s">
        <v>96</v>
      </c>
      <c r="P7" s="56">
        <v>99.3</v>
      </c>
      <c r="Q7" s="55">
        <v>2</v>
      </c>
      <c r="R7" s="55">
        <v>1330</v>
      </c>
      <c r="S7" s="54" t="s">
        <v>97</v>
      </c>
      <c r="T7" s="57" t="s">
        <v>96</v>
      </c>
      <c r="U7" s="57">
        <v>123.8</v>
      </c>
      <c r="V7" s="57">
        <v>126.84</v>
      </c>
      <c r="W7" s="57">
        <v>118.89</v>
      </c>
      <c r="X7" s="57">
        <v>108.8</v>
      </c>
      <c r="Y7" s="57" t="s">
        <v>96</v>
      </c>
      <c r="Z7" s="57">
        <v>113.67</v>
      </c>
      <c r="AA7" s="57">
        <v>110.79</v>
      </c>
      <c r="AB7" s="57">
        <v>108.76</v>
      </c>
      <c r="AC7" s="58">
        <v>110.19</v>
      </c>
      <c r="AD7" s="57">
        <v>118.49</v>
      </c>
      <c r="AE7" s="57" t="s">
        <v>96</v>
      </c>
      <c r="AF7" s="57">
        <v>0</v>
      </c>
      <c r="AG7" s="57">
        <v>0</v>
      </c>
      <c r="AH7" s="57">
        <v>0</v>
      </c>
      <c r="AI7" s="57">
        <v>0</v>
      </c>
      <c r="AJ7" s="57" t="s">
        <v>96</v>
      </c>
      <c r="AK7" s="57">
        <v>118.97</v>
      </c>
      <c r="AL7" s="57">
        <v>121.15</v>
      </c>
      <c r="AM7" s="57">
        <v>125.8</v>
      </c>
      <c r="AN7" s="57">
        <v>132.55000000000001</v>
      </c>
      <c r="AO7" s="57">
        <v>19.579999999999998</v>
      </c>
      <c r="AP7" s="57" t="s">
        <v>96</v>
      </c>
      <c r="AQ7" s="57">
        <v>739.03</v>
      </c>
      <c r="AR7" s="57">
        <v>971.92</v>
      </c>
      <c r="AS7" s="57">
        <v>784.43</v>
      </c>
      <c r="AT7" s="57">
        <v>1035.9000000000001</v>
      </c>
      <c r="AU7" s="57" t="s">
        <v>96</v>
      </c>
      <c r="AV7" s="57">
        <v>730.25</v>
      </c>
      <c r="AW7" s="57">
        <v>868.31</v>
      </c>
      <c r="AX7" s="57">
        <v>732.52</v>
      </c>
      <c r="AY7" s="57">
        <v>819.73</v>
      </c>
      <c r="AZ7" s="57">
        <v>436.32</v>
      </c>
      <c r="BA7" s="57" t="s">
        <v>96</v>
      </c>
      <c r="BB7" s="57">
        <v>0</v>
      </c>
      <c r="BC7" s="57">
        <v>0</v>
      </c>
      <c r="BD7" s="57">
        <v>0</v>
      </c>
      <c r="BE7" s="57">
        <v>0</v>
      </c>
      <c r="BF7" s="57" t="s">
        <v>96</v>
      </c>
      <c r="BG7" s="57">
        <v>514.66</v>
      </c>
      <c r="BH7" s="57">
        <v>504.81</v>
      </c>
      <c r="BI7" s="57">
        <v>498.01</v>
      </c>
      <c r="BJ7" s="57">
        <v>490.39</v>
      </c>
      <c r="BK7" s="57">
        <v>238.21</v>
      </c>
      <c r="BL7" s="57" t="s">
        <v>96</v>
      </c>
      <c r="BM7" s="57">
        <v>139.04</v>
      </c>
      <c r="BN7" s="57">
        <v>146.91999999999999</v>
      </c>
      <c r="BO7" s="57">
        <v>136.05000000000001</v>
      </c>
      <c r="BP7" s="57">
        <v>116.4</v>
      </c>
      <c r="BQ7" s="57" t="s">
        <v>96</v>
      </c>
      <c r="BR7" s="57">
        <v>95.99</v>
      </c>
      <c r="BS7" s="57">
        <v>94.91</v>
      </c>
      <c r="BT7" s="57">
        <v>90.22</v>
      </c>
      <c r="BU7" s="57">
        <v>90.8</v>
      </c>
      <c r="BV7" s="57">
        <v>113.3</v>
      </c>
      <c r="BW7" s="57" t="s">
        <v>96</v>
      </c>
      <c r="BX7" s="57">
        <v>23.92</v>
      </c>
      <c r="BY7" s="57">
        <v>23.65</v>
      </c>
      <c r="BZ7" s="57">
        <v>26.72</v>
      </c>
      <c r="CA7" s="57">
        <v>31.49</v>
      </c>
      <c r="CB7" s="57" t="s">
        <v>96</v>
      </c>
      <c r="CC7" s="57">
        <v>44.55</v>
      </c>
      <c r="CD7" s="57">
        <v>47.36</v>
      </c>
      <c r="CE7" s="57">
        <v>49.94</v>
      </c>
      <c r="CF7" s="57">
        <v>50.56</v>
      </c>
      <c r="CG7" s="57">
        <v>18.87</v>
      </c>
      <c r="CH7" s="57" t="s">
        <v>96</v>
      </c>
      <c r="CI7" s="57">
        <v>58</v>
      </c>
      <c r="CJ7" s="57">
        <v>58.8</v>
      </c>
      <c r="CK7" s="57">
        <v>54.08</v>
      </c>
      <c r="CL7" s="57">
        <v>44.6</v>
      </c>
      <c r="CM7" s="57" t="s">
        <v>96</v>
      </c>
      <c r="CN7" s="57">
        <v>35.24</v>
      </c>
      <c r="CO7" s="57">
        <v>35.22</v>
      </c>
      <c r="CP7" s="57">
        <v>34.92</v>
      </c>
      <c r="CQ7" s="57">
        <v>34.19</v>
      </c>
      <c r="CR7" s="57">
        <v>53.39</v>
      </c>
      <c r="CS7" s="57" t="s">
        <v>96</v>
      </c>
      <c r="CT7" s="57">
        <v>53.2</v>
      </c>
      <c r="CU7" s="57">
        <v>53.2</v>
      </c>
      <c r="CV7" s="57">
        <v>53.2</v>
      </c>
      <c r="CW7" s="57">
        <v>53.2</v>
      </c>
      <c r="CX7" s="57" t="s">
        <v>96</v>
      </c>
      <c r="CY7" s="57">
        <v>50.28</v>
      </c>
      <c r="CZ7" s="57">
        <v>51.42</v>
      </c>
      <c r="DA7" s="57">
        <v>50.9</v>
      </c>
      <c r="DB7" s="57">
        <v>49.05</v>
      </c>
      <c r="DC7" s="57">
        <v>76.89</v>
      </c>
      <c r="DD7" s="57" t="s">
        <v>96</v>
      </c>
      <c r="DE7" s="57">
        <v>5.58</v>
      </c>
      <c r="DF7" s="57">
        <v>6.26</v>
      </c>
      <c r="DG7" s="57">
        <v>16.41</v>
      </c>
      <c r="DH7" s="57">
        <v>22.07</v>
      </c>
      <c r="DI7" s="57" t="s">
        <v>96</v>
      </c>
      <c r="DJ7" s="57">
        <v>53.4</v>
      </c>
      <c r="DK7" s="57">
        <v>53.49</v>
      </c>
      <c r="DL7" s="57">
        <v>54.3</v>
      </c>
      <c r="DM7" s="57">
        <v>55.32</v>
      </c>
      <c r="DN7" s="57">
        <v>59.52</v>
      </c>
      <c r="DO7" s="57" t="s">
        <v>96</v>
      </c>
      <c r="DP7" s="57">
        <v>0</v>
      </c>
      <c r="DQ7" s="57">
        <v>0</v>
      </c>
      <c r="DR7" s="57">
        <v>0</v>
      </c>
      <c r="DS7" s="57">
        <v>0</v>
      </c>
      <c r="DT7" s="57" t="s">
        <v>96</v>
      </c>
      <c r="DU7" s="57">
        <v>3.46</v>
      </c>
      <c r="DV7" s="57">
        <v>3.28</v>
      </c>
      <c r="DW7" s="57">
        <v>4.66</v>
      </c>
      <c r="DX7" s="57">
        <v>7.35</v>
      </c>
      <c r="DY7" s="57">
        <v>49.06</v>
      </c>
      <c r="DZ7" s="57" t="s">
        <v>96</v>
      </c>
      <c r="EA7" s="57">
        <v>0</v>
      </c>
      <c r="EB7" s="57">
        <v>0</v>
      </c>
      <c r="EC7" s="57">
        <v>0</v>
      </c>
      <c r="ED7" s="57">
        <v>0</v>
      </c>
      <c r="EE7" s="57" t="s">
        <v>96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t="e">
        <f>IF(T6="-",NA(),T6)</f>
        <v>#N/A</v>
      </c>
      <c r="V11" s="65">
        <f>IF(U6="-",NA(),U6)</f>
        <v>123.8</v>
      </c>
      <c r="W11" s="65">
        <f>IF(V6="-",NA(),V6)</f>
        <v>126.84</v>
      </c>
      <c r="X11" s="65">
        <f>IF(W6="-",NA(),W6)</f>
        <v>118.89</v>
      </c>
      <c r="Y11" s="65">
        <f>IF(X6="-",NA(),X6)</f>
        <v>108.8</v>
      </c>
      <c r="AE11" s="64" t="s">
        <v>23</v>
      </c>
      <c r="AF11" s="65" t="e">
        <f>IF(AE6="-",NA(),AE6)</f>
        <v>#N/A</v>
      </c>
      <c r="AG11" s="65">
        <f>IF(AF6="-",NA(),AF6)</f>
        <v>0</v>
      </c>
      <c r="AH11" s="65">
        <f>IF(AG6="-",NA(),AG6)</f>
        <v>0</v>
      </c>
      <c r="AI11" s="65">
        <f>IF(AH6="-",NA(),AH6)</f>
        <v>0</v>
      </c>
      <c r="AJ11" s="65">
        <f>IF(AI6="-",NA(),AI6)</f>
        <v>0</v>
      </c>
      <c r="AP11" s="64" t="s">
        <v>23</v>
      </c>
      <c r="AQ11" s="65" t="e">
        <f>IF(AP6="-",NA(),AP6)</f>
        <v>#N/A</v>
      </c>
      <c r="AR11" s="65">
        <f>IF(AQ6="-",NA(),AQ6)</f>
        <v>739.03</v>
      </c>
      <c r="AS11" s="65">
        <f>IF(AR6="-",NA(),AR6)</f>
        <v>971.92</v>
      </c>
      <c r="AT11" s="65">
        <f>IF(AS6="-",NA(),AS6)</f>
        <v>784.43</v>
      </c>
      <c r="AU11" s="65">
        <f>IF(AT6="-",NA(),AT6)</f>
        <v>1035.9000000000001</v>
      </c>
      <c r="BA11" s="64" t="s">
        <v>23</v>
      </c>
      <c r="BB11" s="65" t="e">
        <f>IF(BA6="-",NA(),BA6)</f>
        <v>#N/A</v>
      </c>
      <c r="BC11" s="65">
        <f>IF(BB6="-",NA(),BB6)</f>
        <v>0</v>
      </c>
      <c r="BD11" s="65">
        <f>IF(BC6="-",NA(),BC6)</f>
        <v>0</v>
      </c>
      <c r="BE11" s="65">
        <f>IF(BD6="-",NA(),BD6)</f>
        <v>0</v>
      </c>
      <c r="BF11" s="65">
        <f>IF(BE6="-",NA(),BE6)</f>
        <v>0</v>
      </c>
      <c r="BL11" s="64" t="s">
        <v>23</v>
      </c>
      <c r="BM11" s="65" t="e">
        <f>IF(BL6="-",NA(),BL6)</f>
        <v>#N/A</v>
      </c>
      <c r="BN11" s="65">
        <f>IF(BM6="-",NA(),BM6)</f>
        <v>139.04</v>
      </c>
      <c r="BO11" s="65">
        <f>IF(BN6="-",NA(),BN6)</f>
        <v>146.91999999999999</v>
      </c>
      <c r="BP11" s="65">
        <f>IF(BO6="-",NA(),BO6)</f>
        <v>136.05000000000001</v>
      </c>
      <c r="BQ11" s="65">
        <f>IF(BP6="-",NA(),BP6)</f>
        <v>116.4</v>
      </c>
      <c r="BW11" s="64" t="s">
        <v>23</v>
      </c>
      <c r="BX11" s="65" t="e">
        <f>IF(BW6="-",NA(),BW6)</f>
        <v>#N/A</v>
      </c>
      <c r="BY11" s="65">
        <f>IF(BX6="-",NA(),BX6)</f>
        <v>23.92</v>
      </c>
      <c r="BZ11" s="65">
        <f>IF(BY6="-",NA(),BY6)</f>
        <v>23.65</v>
      </c>
      <c r="CA11" s="65">
        <f>IF(BZ6="-",NA(),BZ6)</f>
        <v>26.72</v>
      </c>
      <c r="CB11" s="65">
        <f>IF(CA6="-",NA(),CA6)</f>
        <v>31.49</v>
      </c>
      <c r="CH11" s="64" t="s">
        <v>23</v>
      </c>
      <c r="CI11" s="65" t="e">
        <f>IF(CH6="-",NA(),CH6)</f>
        <v>#N/A</v>
      </c>
      <c r="CJ11" s="65">
        <f>IF(CI6="-",NA(),CI6)</f>
        <v>58</v>
      </c>
      <c r="CK11" s="65">
        <f>IF(CJ6="-",NA(),CJ6)</f>
        <v>58.8</v>
      </c>
      <c r="CL11" s="65">
        <f>IF(CK6="-",NA(),CK6)</f>
        <v>54.08</v>
      </c>
      <c r="CM11" s="65">
        <f>IF(CL6="-",NA(),CL6)</f>
        <v>44.6</v>
      </c>
      <c r="CS11" s="64" t="s">
        <v>23</v>
      </c>
      <c r="CT11" s="65" t="e">
        <f>IF(CS6="-",NA(),CS6)</f>
        <v>#N/A</v>
      </c>
      <c r="CU11" s="65">
        <f>IF(CT6="-",NA(),CT6)</f>
        <v>53.2</v>
      </c>
      <c r="CV11" s="65">
        <f>IF(CU6="-",NA(),CU6)</f>
        <v>53.2</v>
      </c>
      <c r="CW11" s="65">
        <f>IF(CV6="-",NA(),CV6)</f>
        <v>53.2</v>
      </c>
      <c r="CX11" s="65">
        <f>IF(CW6="-",NA(),CW6)</f>
        <v>53.2</v>
      </c>
      <c r="DD11" s="64" t="s">
        <v>23</v>
      </c>
      <c r="DE11" s="65" t="e">
        <f>IF(DD6="-",NA(),DD6)</f>
        <v>#N/A</v>
      </c>
      <c r="DF11" s="65">
        <f>IF(DE6="-",NA(),DE6)</f>
        <v>5.58</v>
      </c>
      <c r="DG11" s="65">
        <f>IF(DF6="-",NA(),DF6)</f>
        <v>6.26</v>
      </c>
      <c r="DH11" s="65">
        <f>IF(DG6="-",NA(),DG6)</f>
        <v>16.41</v>
      </c>
      <c r="DI11" s="65">
        <f>IF(DH6="-",NA(),DH6)</f>
        <v>22.07</v>
      </c>
      <c r="DO11" s="64" t="s">
        <v>23</v>
      </c>
      <c r="DP11" s="65" t="e">
        <f>IF(DO6="-",NA(),DO6)</f>
        <v>#N/A</v>
      </c>
      <c r="DQ11" s="65">
        <f>IF(DP6="-",NA(),DP6)</f>
        <v>0</v>
      </c>
      <c r="DR11" s="65">
        <f>IF(DQ6="-",NA(),DQ6)</f>
        <v>0</v>
      </c>
      <c r="DS11" s="65">
        <f>IF(DR6="-",NA(),DR6)</f>
        <v>0</v>
      </c>
      <c r="DT11" s="65">
        <f>IF(DS6="-",NA(),DS6)</f>
        <v>0</v>
      </c>
      <c r="DZ11" s="64" t="s">
        <v>23</v>
      </c>
      <c r="EA11" s="65" t="e">
        <f>IF(DZ6="-",NA(),DZ6)</f>
        <v>#N/A</v>
      </c>
      <c r="EB11" s="65">
        <f>IF(EA6="-",NA(),EA6)</f>
        <v>0</v>
      </c>
      <c r="EC11" s="65">
        <f>IF(EB6="-",NA(),EB6)</f>
        <v>0</v>
      </c>
      <c r="ED11" s="65">
        <f>IF(EC6="-",NA(),EC6)</f>
        <v>0</v>
      </c>
      <c r="EE11" s="65">
        <f>IF(ED6="-",NA(),ED6)</f>
        <v>0</v>
      </c>
    </row>
    <row r="12" spans="1:140" x14ac:dyDescent="0.15">
      <c r="T12" s="64" t="s">
        <v>24</v>
      </c>
      <c r="U12" s="65" t="e">
        <f>IF(Y6="-",NA(),Y6)</f>
        <v>#N/A</v>
      </c>
      <c r="V12" s="65">
        <f>IF(Z6="-",NA(),Z6)</f>
        <v>113.67</v>
      </c>
      <c r="W12" s="65">
        <f>IF(AA6="-",NA(),AA6)</f>
        <v>110.79</v>
      </c>
      <c r="X12" s="65">
        <f>IF(AB6="-",NA(),AB6)</f>
        <v>108.76</v>
      </c>
      <c r="Y12" s="65">
        <f>IF(AC6="-",NA(),AC6)</f>
        <v>110.19</v>
      </c>
      <c r="AE12" s="64" t="s">
        <v>24</v>
      </c>
      <c r="AF12" s="65" t="e">
        <f>IF(AJ6="-",NA(),AJ6)</f>
        <v>#N/A</v>
      </c>
      <c r="AG12" s="65">
        <f t="shared" ref="AG12:AJ12" si="10">IF(AK6="-",NA(),AK6)</f>
        <v>118.97</v>
      </c>
      <c r="AH12" s="65">
        <f t="shared" si="10"/>
        <v>121.15</v>
      </c>
      <c r="AI12" s="65">
        <f t="shared" si="10"/>
        <v>125.8</v>
      </c>
      <c r="AJ12" s="65">
        <f t="shared" si="10"/>
        <v>132.55000000000001</v>
      </c>
      <c r="AP12" s="64" t="s">
        <v>24</v>
      </c>
      <c r="AQ12" s="65" t="e">
        <f>IF(AU6="-",NA(),AU6)</f>
        <v>#N/A</v>
      </c>
      <c r="AR12" s="65">
        <f t="shared" ref="AR12:AU12" si="11">IF(AV6="-",NA(),AV6)</f>
        <v>730.25</v>
      </c>
      <c r="AS12" s="65">
        <f t="shared" si="11"/>
        <v>868.31</v>
      </c>
      <c r="AT12" s="65">
        <f t="shared" si="11"/>
        <v>732.52</v>
      </c>
      <c r="AU12" s="65">
        <f t="shared" si="11"/>
        <v>819.73</v>
      </c>
      <c r="BA12" s="64" t="s">
        <v>24</v>
      </c>
      <c r="BB12" s="65" t="e">
        <f>IF(BF6="-",NA(),BF6)</f>
        <v>#N/A</v>
      </c>
      <c r="BC12" s="65">
        <f t="shared" ref="BC12:BF12" si="12">IF(BG6="-",NA(),BG6)</f>
        <v>514.66</v>
      </c>
      <c r="BD12" s="65">
        <f t="shared" si="12"/>
        <v>504.81</v>
      </c>
      <c r="BE12" s="65">
        <f t="shared" si="12"/>
        <v>498.01</v>
      </c>
      <c r="BF12" s="65">
        <f t="shared" si="12"/>
        <v>490.39</v>
      </c>
      <c r="BL12" s="64" t="s">
        <v>24</v>
      </c>
      <c r="BM12" s="65" t="e">
        <f>IF(BQ6="-",NA(),BQ6)</f>
        <v>#N/A</v>
      </c>
      <c r="BN12" s="65">
        <f t="shared" ref="BN12:BQ12" si="13">IF(BR6="-",NA(),BR6)</f>
        <v>95.99</v>
      </c>
      <c r="BO12" s="65">
        <f t="shared" si="13"/>
        <v>94.91</v>
      </c>
      <c r="BP12" s="65">
        <f t="shared" si="13"/>
        <v>90.22</v>
      </c>
      <c r="BQ12" s="65">
        <f t="shared" si="13"/>
        <v>90.8</v>
      </c>
      <c r="BW12" s="64" t="s">
        <v>24</v>
      </c>
      <c r="BX12" s="65" t="e">
        <f>IF(CB6="-",NA(),CB6)</f>
        <v>#N/A</v>
      </c>
      <c r="BY12" s="65">
        <f t="shared" ref="BY12:CB12" si="14">IF(CC6="-",NA(),CC6)</f>
        <v>44.55</v>
      </c>
      <c r="BZ12" s="65">
        <f t="shared" si="14"/>
        <v>47.36</v>
      </c>
      <c r="CA12" s="65">
        <f t="shared" si="14"/>
        <v>49.94</v>
      </c>
      <c r="CB12" s="65">
        <f t="shared" si="14"/>
        <v>50.56</v>
      </c>
      <c r="CH12" s="64" t="s">
        <v>24</v>
      </c>
      <c r="CI12" s="65" t="e">
        <f>IF(CM6="-",NA(),CM6)</f>
        <v>#N/A</v>
      </c>
      <c r="CJ12" s="65">
        <f t="shared" ref="CJ12:CM12" si="15">IF(CN6="-",NA(),CN6)</f>
        <v>35.24</v>
      </c>
      <c r="CK12" s="65">
        <f t="shared" si="15"/>
        <v>35.22</v>
      </c>
      <c r="CL12" s="65">
        <f t="shared" si="15"/>
        <v>34.92</v>
      </c>
      <c r="CM12" s="65">
        <f t="shared" si="15"/>
        <v>34.19</v>
      </c>
      <c r="CS12" s="64" t="s">
        <v>24</v>
      </c>
      <c r="CT12" s="65" t="e">
        <f>IF(CX6="-",NA(),CX6)</f>
        <v>#N/A</v>
      </c>
      <c r="CU12" s="65">
        <f t="shared" ref="CU12:CX12" si="16">IF(CY6="-",NA(),CY6)</f>
        <v>50.28</v>
      </c>
      <c r="CV12" s="65">
        <f t="shared" si="16"/>
        <v>51.42</v>
      </c>
      <c r="CW12" s="65">
        <f t="shared" si="16"/>
        <v>50.9</v>
      </c>
      <c r="CX12" s="65">
        <f t="shared" si="16"/>
        <v>49.05</v>
      </c>
      <c r="DD12" s="64" t="s">
        <v>24</v>
      </c>
      <c r="DE12" s="65" t="e">
        <f>IF(DI6="-",NA(),DI6)</f>
        <v>#N/A</v>
      </c>
      <c r="DF12" s="65">
        <f t="shared" ref="DF12:DI12" si="17">IF(DJ6="-",NA(),DJ6)</f>
        <v>53.4</v>
      </c>
      <c r="DG12" s="65">
        <f t="shared" si="17"/>
        <v>53.49</v>
      </c>
      <c r="DH12" s="65">
        <f t="shared" si="17"/>
        <v>54.3</v>
      </c>
      <c r="DI12" s="65">
        <f t="shared" si="17"/>
        <v>55.32</v>
      </c>
      <c r="DO12" s="64" t="s">
        <v>24</v>
      </c>
      <c r="DP12" s="65" t="e">
        <f>IF(DT6="-",NA(),DT6)</f>
        <v>#N/A</v>
      </c>
      <c r="DQ12" s="65">
        <f t="shared" ref="DQ12:DT12" si="18">IF(DU6="-",NA(),DU6)</f>
        <v>3.46</v>
      </c>
      <c r="DR12" s="65">
        <f t="shared" si="18"/>
        <v>3.28</v>
      </c>
      <c r="DS12" s="65">
        <f t="shared" si="18"/>
        <v>4.66</v>
      </c>
      <c r="DT12" s="65">
        <f t="shared" si="18"/>
        <v>7.35</v>
      </c>
      <c r="DZ12" s="64" t="s">
        <v>24</v>
      </c>
      <c r="EA12" s="65" t="e">
        <f>IF(EE6="-",NA(),EE6)</f>
        <v>#N/A</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