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Jougesuidou-0\共有\0000\経営比較分析\"/>
    </mc:Choice>
  </mc:AlternateContent>
  <workbookProtection workbookAlgorithmName="SHA-512" workbookHashValue="wWMnRQLiaR1YjeiukucyFhRBvsp5V3No636DLNYMEIBxlXH3oePGcdtRj6Ka4kR8MYhwe88umN4H/igZzR688w==" workbookSaltValue="dHeapdfrTAu9axLRJ7n3C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<sst xmlns="http://schemas.openxmlformats.org/spreadsheetml/2006/main" count="231" uniqueCount="116">
  <si>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</si>
  <si>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</si>
  <si>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</si>
  <si>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</si>
  <si>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</si>
  <si>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</si>
  <si>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</si>
  <si>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</si>
  <si>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</si>
  <si>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</si>
  <si>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</si>
  <si>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</si>
  <si>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</si>
  <si>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</si>
  <si>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</si>
  <si>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</si>
  <si>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</si>
  <si>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</si>
  <si>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</si>
  <si>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</si>
  <si>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</si>
  <si>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</si>
  <si>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</si>
  <si>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</si>
  <si>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</si>
  <si>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</si>
  <si>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</si>
  <si>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</si>
  <si>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</si>
  <si>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</si>
  <si>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</si>
  <si>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</si>
  <si>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</si>
  <si>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</si>
  <si>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</si>
  <si>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</si>
  <si>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</si>
  <si>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</si>
  <si>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</si>
  <si>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</si>
  <si>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</si>
  <si>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</si>
  <si>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</si>
  <si>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</si>
  <si>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</si>
  <si>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</si>
  <si>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</si>
  <si>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</si>
  <si>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</si>
  <si>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</si>
  <si>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</si>
  <si>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</si>
  <si>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</si>
  <si>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</si>
  <si>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</si>
  <si>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</si>
  <si>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</si>
  <si>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</si>
  <si>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</si>
  <si>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</si>
  <si>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</si>
  <si>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</si>
  <si>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</si>
  <si>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</si>
  <si>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</si>
  <si>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</si>
  <si>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</si>
  <si>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</si>
  <si>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</si>
  <si>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</si>
  <si>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</si>
  <si>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</si>
  <si>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</si>
  <si>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</si>
  <si>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</si>
  <si>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</si>
  <si>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</si>
  <si>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</si>
  <si>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</si>
  <si>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</si>
  <si>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</si>
  <si>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</si>
  <si>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</si>
  <si>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</si>
  <si>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</si>
  <si>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</si>
  <si>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</si>
  <si>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</si>
  <si>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</si>
  <si>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</si>
  <si>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</si>
  <si>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</si>
  <si>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</si>
  <si>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</si>
  <si>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</si>
  <si>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</si>
  <si>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</si>
  <si>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</si>
  <si>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</si>
  <si>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</si>
  <si>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</si>
  <si>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</si>
  <si>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</si>
  <si>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</si>
  <si>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</si>
  <si>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</si>
  <si>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</si>
  <si>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</si>
  <si>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</si>
  <si>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</si>
  <si>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</si>
  <si>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</si>
  <si>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</si>
  <si>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経費の回収は使用料収入で賄うことが出来ず、一般会計からの繰入金に頼っている状況であり、使用料単価の改定や管理の効率化など、経営基盤の強化を図る必要がある。</t>
    <rPh sb="1" eb="3">
      <t>ケイヒ</t>
    </rPh>
    <rPh sb="4" eb="6">
      <t>カイシュウ</t>
    </rPh>
    <rPh sb="7" eb="9">
      <t>シヨウ</t>
    </rPh>
    <rPh sb="9" eb="10">
      <t>リョウ</t>
    </rPh>
    <rPh sb="10" eb="12">
      <t>シュウニュウ</t>
    </rPh>
    <rPh sb="13" eb="14">
      <t>マカナ</t>
    </rPh>
    <rPh sb="18" eb="20">
      <t>デキ</t>
    </rPh>
    <rPh sb="22" eb="24">
      <t>イッパン</t>
    </rPh>
    <rPh sb="24" eb="26">
      <t>カイケイ</t>
    </rPh>
    <rPh sb="29" eb="31">
      <t>クリイレ</t>
    </rPh>
    <rPh sb="31" eb="32">
      <t>キン</t>
    </rPh>
    <rPh sb="33" eb="34">
      <t>タヨ</t>
    </rPh>
    <rPh sb="38" eb="40">
      <t>ジョウキョウ</t>
    </rPh>
    <rPh sb="44" eb="46">
      <t>シヨウ</t>
    </rPh>
    <rPh sb="46" eb="47">
      <t>リョウ</t>
    </rPh>
    <rPh sb="47" eb="49">
      <t>タンカ</t>
    </rPh>
    <rPh sb="50" eb="52">
      <t>カイテイ</t>
    </rPh>
    <rPh sb="53" eb="55">
      <t>カンリ</t>
    </rPh>
    <rPh sb="56" eb="59">
      <t>コウリツカ</t>
    </rPh>
    <rPh sb="62" eb="64">
      <t>ケイエイ</t>
    </rPh>
    <rPh sb="64" eb="66">
      <t>キバン</t>
    </rPh>
    <rPh sb="67" eb="69">
      <t>キョウカ</t>
    </rPh>
    <rPh sb="70" eb="71">
      <t>ハカ</t>
    </rPh>
    <rPh sb="72" eb="74">
      <t>ヒツヨウ</t>
    </rPh>
    <phoneticPr fontId="4"/>
  </si>
  <si>
    <t xml:space="preserve">　供用開始は平成6年からであり、比較的新しい施設が多いことから、管渠・施設の老朽化による更新は、行っていない。
　有形固形資産原価償却率が類似団体と比較して高い水準で推移していることから、今後、施設の設備の耐用年数が超過してくるため、適切な点検・更新を進めていくように努める。
</t>
    <rPh sb="1" eb="3">
      <t>キョウヨウ</t>
    </rPh>
    <rPh sb="3" eb="5">
      <t>カイシ</t>
    </rPh>
    <rPh sb="6" eb="8">
      <t>ヘイセイ</t>
    </rPh>
    <rPh sb="9" eb="10">
      <t>ネン</t>
    </rPh>
    <rPh sb="16" eb="19">
      <t>ヒカクテキ</t>
    </rPh>
    <rPh sb="19" eb="20">
      <t>アタラ</t>
    </rPh>
    <rPh sb="22" eb="24">
      <t>シセツ</t>
    </rPh>
    <rPh sb="25" eb="26">
      <t>オオ</t>
    </rPh>
    <rPh sb="32" eb="33">
      <t>カン</t>
    </rPh>
    <rPh sb="33" eb="34">
      <t>キョ</t>
    </rPh>
    <rPh sb="35" eb="37">
      <t>シセツ</t>
    </rPh>
    <rPh sb="38" eb="41">
      <t>ロウキュウカ</t>
    </rPh>
    <rPh sb="44" eb="46">
      <t>コウシン</t>
    </rPh>
    <rPh sb="48" eb="49">
      <t>オコナ</t>
    </rPh>
    <rPh sb="57" eb="59">
      <t>ユウケイ</t>
    </rPh>
    <rPh sb="59" eb="61">
      <t>コケイ</t>
    </rPh>
    <rPh sb="61" eb="63">
      <t>シサン</t>
    </rPh>
    <rPh sb="63" eb="65">
      <t>ゲンカ</t>
    </rPh>
    <phoneticPr fontId="4"/>
  </si>
  <si>
    <t xml:space="preserve">　経常収支比率は100％を超えているものの、経費回収率は15％前後で推移しており、使用料によって必要経費を賄うことが出来ていない状況である。そのため一般会計からの繰入に頼っている。経常収支比率が前年度よりも減となった理由として、収支不足分に合わせて一般会計からの繰入を行ったためである
　施設利用率及び水洗化率は高い水準となっているものの、汚水処理原価は類似団体と比較し高額となっているため、より効率的な管理を図っていく。
</t>
    <rPh sb="2" eb="3">
      <t>ジョウ</t>
    </rPh>
    <rPh sb="5" eb="6">
      <t>ヒ</t>
    </rPh>
    <rPh sb="22" eb="24">
      <t>ケイヒ</t>
    </rPh>
    <rPh sb="145" eb="147">
      <t>シセツ</t>
    </rPh>
    <rPh sb="147" eb="150">
      <t>リヨウリツ</t>
    </rPh>
    <rPh sb="150" eb="151">
      <t>オヨ</t>
    </rPh>
    <rPh sb="152" eb="155">
      <t>スイセンカ</t>
    </rPh>
    <rPh sb="155" eb="156">
      <t>リツ</t>
    </rPh>
    <rPh sb="157" eb="158">
      <t>タカ</t>
    </rPh>
    <rPh sb="159" eb="161">
      <t>スイジュン</t>
    </rPh>
    <rPh sb="171" eb="173">
      <t>オスイ</t>
    </rPh>
    <rPh sb="173" eb="175">
      <t>ショリ</t>
    </rPh>
    <rPh sb="175" eb="177">
      <t>ゲンカ</t>
    </rPh>
    <rPh sb="178" eb="180">
      <t>ルイジ</t>
    </rPh>
    <rPh sb="180" eb="182">
      <t>ダンタイ</t>
    </rPh>
    <rPh sb="183" eb="185">
      <t>ヒカク</t>
    </rPh>
    <rPh sb="186" eb="188">
      <t>コウガク</t>
    </rPh>
    <rPh sb="199" eb="202">
      <t>コウリツテキ</t>
    </rPh>
    <rPh sb="203" eb="205">
      <t>カンリ</t>
    </rPh>
    <rPh sb="206" eb="20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</si>
</sst>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9D-4ADB-A2F5-006244E4541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929D-4ADB-A2F5-006244E4541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formatCode="#,##0.00;&quot;△&quot;#,##0.00">
                  <c:v>0</c:v>
                </c:pt>
                <c:pt idx="1">
                  <c:v>73.95</c:v>
                </c:pt>
                <c:pt idx="2">
                  <c:v>74.19</c:v>
                </c:pt>
                <c:pt idx="3">
                  <c:v>68.14</c:v>
                </c:pt>
                <c:pt idx="4">
                  <c:v>71.16</c:v>
                </c:pt>
              </c:numCache>
            </c:numRef>
          </c:val>
          <c:extLst>
            <c:ext xmlns:c16="http://schemas.microsoft.com/office/drawing/2014/chart" uri="{C3380CC4-5D6E-409C-BE32-E72D297353CC}">
              <c16:uniqueId val="{00000000-B439-45E4-8099-986657CBED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B439-45E4-8099-986657CBED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95.22</c:v>
                </c:pt>
                <c:pt idx="1">
                  <c:v>95.33</c:v>
                </c:pt>
                <c:pt idx="2">
                  <c:v>95.97</c:v>
                </c:pt>
                <c:pt idx="3">
                  <c:v>96.12</c:v>
                </c:pt>
                <c:pt idx="4">
                  <c:v>96.4</c:v>
                </c:pt>
              </c:numCache>
            </c:numRef>
          </c:val>
          <c:extLst>
            <c:ext xmlns:c16="http://schemas.microsoft.com/office/drawing/2014/chart" uri="{C3380CC4-5D6E-409C-BE32-E72D297353CC}">
              <c16:uniqueId val="{00000000-530A-4F56-BB0A-DF2D856780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530A-4F56-BB0A-DF2D856780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104.73</c:v>
                </c:pt>
                <c:pt idx="1">
                  <c:v>103.45</c:v>
                </c:pt>
                <c:pt idx="2">
                  <c:v>103.26</c:v>
                </c:pt>
                <c:pt idx="3">
                  <c:v>104.63</c:v>
                </c:pt>
                <c:pt idx="4">
                  <c:v>102.85</c:v>
                </c:pt>
              </c:numCache>
            </c:numRef>
          </c:val>
          <c:extLst>
            <c:ext xmlns:c16="http://schemas.microsoft.com/office/drawing/2014/chart" uri="{C3380CC4-5D6E-409C-BE32-E72D297353CC}">
              <c16:uniqueId val="{00000000-721F-48DA-A1A8-9821001525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721F-48DA-A1A8-9821001525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41.46</c:v>
                </c:pt>
                <c:pt idx="1">
                  <c:v>43.93</c:v>
                </c:pt>
                <c:pt idx="2">
                  <c:v>46.19</c:v>
                </c:pt>
                <c:pt idx="3">
                  <c:v>48.27</c:v>
                </c:pt>
                <c:pt idx="4">
                  <c:v>50.42</c:v>
                </c:pt>
              </c:numCache>
            </c:numRef>
          </c:val>
          <c:extLst>
            <c:ext xmlns:c16="http://schemas.microsoft.com/office/drawing/2014/chart" uri="{C3380CC4-5D6E-409C-BE32-E72D297353CC}">
              <c16:uniqueId val="{00000000-897E-4B66-8F8B-2714815E95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897E-4B66-8F8B-2714815E95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3B-4BA3-8C01-7C83DF75CD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93B-4BA3-8C01-7C83DF75CD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1C-4DB2-B815-5449743B30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C31C-4DB2-B815-5449743B30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137.81</c:v>
                </c:pt>
                <c:pt idx="1">
                  <c:v>135.71</c:v>
                </c:pt>
                <c:pt idx="2">
                  <c:v>99.09</c:v>
                </c:pt>
                <c:pt idx="3">
                  <c:v>64.13</c:v>
                </c:pt>
                <c:pt idx="4">
                  <c:v>54.22</c:v>
                </c:pt>
              </c:numCache>
            </c:numRef>
          </c:val>
          <c:extLst>
            <c:ext xmlns:c16="http://schemas.microsoft.com/office/drawing/2014/chart" uri="{C3380CC4-5D6E-409C-BE32-E72D297353CC}">
              <c16:uniqueId val="{00000000-6F02-4B94-8C81-342A4AA7CE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6F02-4B94-8C81-342A4AA7CE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79-478B-8C9B-6C2DFED269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CA79-478B-8C9B-6C2DFED269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13.73</c:v>
                </c:pt>
                <c:pt idx="1">
                  <c:v>13.87</c:v>
                </c:pt>
                <c:pt idx="2">
                  <c:v>14.72</c:v>
                </c:pt>
                <c:pt idx="3">
                  <c:v>16.079999999999998</c:v>
                </c:pt>
                <c:pt idx="4">
                  <c:v>15.12</c:v>
                </c:pt>
              </c:numCache>
            </c:numRef>
          </c:val>
          <c:extLst>
            <c:ext xmlns:c16="http://schemas.microsoft.com/office/drawing/2014/chart" uri="{C3380CC4-5D6E-409C-BE32-E72D297353CC}">
              <c16:uniqueId val="{00000000-D6C7-47B0-9A1B-1597404A00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6C7-47B0-9A1B-1597404A00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475.92</c:v>
                </c:pt>
                <c:pt idx="1">
                  <c:v>510.63</c:v>
                </c:pt>
                <c:pt idx="2">
                  <c:v>485.76</c:v>
                </c:pt>
                <c:pt idx="3">
                  <c:v>438.7</c:v>
                </c:pt>
                <c:pt idx="4">
                  <c:v>452.65</c:v>
                </c:pt>
              </c:numCache>
            </c:numRef>
          </c:val>
          <c:extLst>
            <c:ext xmlns:c16="http://schemas.microsoft.com/office/drawing/2014/chart" uri="{C3380CC4-5D6E-409C-BE32-E72D297353CC}">
              <c16:uniqueId val="{00000000-13E4-4F7C-9323-50AEA0CA346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13E4-4F7C-9323-50AEA0CA346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六ケ所村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10131</v>
      </c>
      <c r="AM8" s="69"/>
      <c r="AN8" s="69"/>
      <c r="AO8" s="69"/>
      <c r="AP8" s="69"/>
      <c r="AQ8" s="69"/>
      <c r="AR8" s="69"/>
      <c r="AS8" s="69"/>
      <c r="AT8" s="68">
        <f>データ!T6</f>
        <v>252.68</v>
      </c>
      <c r="AU8" s="68"/>
      <c r="AV8" s="68"/>
      <c r="AW8" s="68"/>
      <c r="AX8" s="68"/>
      <c r="AY8" s="68"/>
      <c r="AZ8" s="68"/>
      <c r="BA8" s="68"/>
      <c r="BB8" s="68">
        <f>データ!U6</f>
        <v>40.090000000000003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75.23</v>
      </c>
      <c r="J10" s="68"/>
      <c r="K10" s="68"/>
      <c r="L10" s="68"/>
      <c r="M10" s="68"/>
      <c r="N10" s="68"/>
      <c r="O10" s="68"/>
      <c r="P10" s="68">
        <f>データ!P6</f>
        <v>8.26</v>
      </c>
      <c r="Q10" s="68"/>
      <c r="R10" s="68"/>
      <c r="S10" s="68"/>
      <c r="T10" s="68"/>
      <c r="U10" s="68"/>
      <c r="V10" s="68"/>
      <c r="W10" s="68">
        <f>データ!Q6</f>
        <v>83.21</v>
      </c>
      <c r="X10" s="68"/>
      <c r="Y10" s="68"/>
      <c r="Z10" s="68"/>
      <c r="AA10" s="68"/>
      <c r="AB10" s="68"/>
      <c r="AC10" s="68"/>
      <c r="AD10" s="69">
        <f>データ!R6</f>
        <v>1397</v>
      </c>
      <c r="AE10" s="69"/>
      <c r="AF10" s="69"/>
      <c r="AG10" s="69"/>
      <c r="AH10" s="69"/>
      <c r="AI10" s="69"/>
      <c r="AJ10" s="69"/>
      <c r="AK10" s="2"/>
      <c r="AL10" s="69">
        <f>データ!V6</f>
        <v>834</v>
      </c>
      <c r="AM10" s="69"/>
      <c r="AN10" s="69"/>
      <c r="AO10" s="69"/>
      <c r="AP10" s="69"/>
      <c r="AQ10" s="69"/>
      <c r="AR10" s="69"/>
      <c r="AS10" s="69"/>
      <c r="AT10" s="68">
        <f>データ!W6</f>
        <v>1.03</v>
      </c>
      <c r="AU10" s="68"/>
      <c r="AV10" s="68"/>
      <c r="AW10" s="68"/>
      <c r="AX10" s="68"/>
      <c r="AY10" s="68"/>
      <c r="AZ10" s="68"/>
      <c r="BA10" s="68"/>
      <c r="BB10" s="68">
        <f>データ!X6</f>
        <v>809.71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wItFbyyzPhNnLzhBQNdTtCK+kqS8Bf6dJ+xwcdqvjkS41a9PFsTtUSIAMH3NxcV7AIwqsRVrGEWax3Nqyoj7cg==" saltValue="HBwfoaX43mV8F2UeOA4g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24112</v>
      </c>
      <c r="D6" s="33">
        <f t="shared" si="3"/>
        <v>46</v>
      </c>
      <c r="E6" s="33">
        <f t="shared" si="3"/>
        <v>17</v>
      </c>
      <c r="F6" s="33">
        <f t="shared" si="3"/>
        <v>5</v>
      </c>
      <c r="G6" s="33">
        <f t="shared" si="3"/>
        <v>0</v>
      </c>
      <c r="H6" s="33" t="str">
        <f t="shared" si="3"/>
        <v>青森県　六ケ所村</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75.23</v>
      </c>
      <c r="P6" s="34">
        <f t="shared" si="3"/>
        <v>8.26</v>
      </c>
      <c r="Q6" s="34">
        <f t="shared" si="3"/>
        <v>83.21</v>
      </c>
      <c r="R6" s="34">
        <f t="shared" si="3"/>
        <v>1397</v>
      </c>
      <c r="S6" s="34">
        <f t="shared" si="3"/>
        <v>10131</v>
      </c>
      <c r="T6" s="34">
        <f t="shared" si="3"/>
        <v>252.68</v>
      </c>
      <c r="U6" s="34">
        <f t="shared" si="3"/>
        <v>40.090000000000003</v>
      </c>
      <c r="V6" s="34">
        <f t="shared" si="3"/>
        <v>834</v>
      </c>
      <c r="W6" s="34">
        <f t="shared" si="3"/>
        <v>1.03</v>
      </c>
      <c r="X6" s="34">
        <f t="shared" si="3"/>
        <v>809.71</v>
      </c>
      <c r="Y6" s="35">
        <f>IF(Y7="",NA(),Y7)</f>
        <v>104.73</v>
      </c>
      <c r="Z6" s="35">
        <f t="shared" ref="Z6:AH6" si="4">IF(Z7="",NA(),Z7)</f>
        <v>103.45</v>
      </c>
      <c r="AA6" s="35">
        <f t="shared" si="4"/>
        <v>103.26</v>
      </c>
      <c r="AB6" s="35">
        <f t="shared" si="4"/>
        <v>104.63</v>
      </c>
      <c r="AC6" s="35">
        <f t="shared" si="4"/>
        <v>102.85</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137.81</v>
      </c>
      <c r="AV6" s="35">
        <f t="shared" ref="AV6:BD6" si="6">IF(AV7="",NA(),AV7)</f>
        <v>135.71</v>
      </c>
      <c r="AW6" s="35">
        <f t="shared" si="6"/>
        <v>99.09</v>
      </c>
      <c r="AX6" s="35">
        <f t="shared" si="6"/>
        <v>64.13</v>
      </c>
      <c r="AY6" s="35">
        <f t="shared" si="6"/>
        <v>54.22</v>
      </c>
      <c r="AZ6" s="35">
        <f t="shared" si="6"/>
        <v>31.84</v>
      </c>
      <c r="BA6" s="35">
        <f t="shared" si="6"/>
        <v>29.91</v>
      </c>
      <c r="BB6" s="35">
        <f t="shared" si="6"/>
        <v>29.54</v>
      </c>
      <c r="BC6" s="35">
        <f t="shared" si="6"/>
        <v>26.99</v>
      </c>
      <c r="BD6" s="35">
        <f t="shared" si="6"/>
        <v>29.13</v>
      </c>
      <c r="BE6" s="34" t="str">
        <f>IF(BE7="","",IF(BE7="-","【-】","【"&amp;SUBSTITUTE(TEXT(BE7,"#,##0.00"),"-","△")&amp;"】"))</f>
        <v>【32.80】</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13.73</v>
      </c>
      <c r="BR6" s="35">
        <f t="shared" ref="BR6:BZ6" si="8">IF(BR7="",NA(),BR7)</f>
        <v>13.87</v>
      </c>
      <c r="BS6" s="35">
        <f t="shared" si="8"/>
        <v>14.72</v>
      </c>
      <c r="BT6" s="35">
        <f t="shared" si="8"/>
        <v>16.079999999999998</v>
      </c>
      <c r="BU6" s="35">
        <f t="shared" si="8"/>
        <v>15.12</v>
      </c>
      <c r="BV6" s="35">
        <f t="shared" si="8"/>
        <v>55.32</v>
      </c>
      <c r="BW6" s="35">
        <f t="shared" si="8"/>
        <v>59.8</v>
      </c>
      <c r="BX6" s="35">
        <f t="shared" si="8"/>
        <v>57.77</v>
      </c>
      <c r="BY6" s="35">
        <f t="shared" si="8"/>
        <v>57.31</v>
      </c>
      <c r="BZ6" s="35">
        <f t="shared" si="8"/>
        <v>57.08</v>
      </c>
      <c r="CA6" s="34" t="str">
        <f>IF(CA7="","",IF(CA7="-","【-】","【"&amp;SUBSTITUTE(TEXT(CA7,"#,##0.00"),"-","△")&amp;"】"))</f>
        <v>【60.94】</v>
      </c>
      <c r="CB6" s="35">
        <f>IF(CB7="",NA(),CB7)</f>
        <v>475.92</v>
      </c>
      <c r="CC6" s="35">
        <f t="shared" ref="CC6:CK6" si="9">IF(CC7="",NA(),CC7)</f>
        <v>510.63</v>
      </c>
      <c r="CD6" s="35">
        <f t="shared" si="9"/>
        <v>485.76</v>
      </c>
      <c r="CE6" s="35">
        <f t="shared" si="9"/>
        <v>438.7</v>
      </c>
      <c r="CF6" s="35">
        <f t="shared" si="9"/>
        <v>452.65</v>
      </c>
      <c r="CG6" s="35">
        <f t="shared" si="9"/>
        <v>283.17</v>
      </c>
      <c r="CH6" s="35">
        <f t="shared" si="9"/>
        <v>263.76</v>
      </c>
      <c r="CI6" s="35">
        <f t="shared" si="9"/>
        <v>274.35000000000002</v>
      </c>
      <c r="CJ6" s="35">
        <f t="shared" si="9"/>
        <v>273.52</v>
      </c>
      <c r="CK6" s="35">
        <f t="shared" si="9"/>
        <v>274.99</v>
      </c>
      <c r="CL6" s="34" t="str">
        <f>IF(CL7="","",IF(CL7="-","【-】","【"&amp;SUBSTITUTE(TEXT(CL7,"#,##0.00"),"-","△")&amp;"】"))</f>
        <v>【253.04】</v>
      </c>
      <c r="CM6" s="34">
        <f>IF(CM7="",NA(),CM7)</f>
        <v>0</v>
      </c>
      <c r="CN6" s="35">
        <f t="shared" ref="CN6:CV6" si="10">IF(CN7="",NA(),CN7)</f>
        <v>73.95</v>
      </c>
      <c r="CO6" s="35">
        <f t="shared" si="10"/>
        <v>74.19</v>
      </c>
      <c r="CP6" s="35">
        <f t="shared" si="10"/>
        <v>68.14</v>
      </c>
      <c r="CQ6" s="35">
        <f t="shared" si="10"/>
        <v>71.16</v>
      </c>
      <c r="CR6" s="35">
        <f t="shared" si="10"/>
        <v>60.65</v>
      </c>
      <c r="CS6" s="35">
        <f t="shared" si="10"/>
        <v>51.75</v>
      </c>
      <c r="CT6" s="35">
        <f t="shared" si="10"/>
        <v>50.68</v>
      </c>
      <c r="CU6" s="35">
        <f t="shared" si="10"/>
        <v>50.14</v>
      </c>
      <c r="CV6" s="35">
        <f t="shared" si="10"/>
        <v>54.83</v>
      </c>
      <c r="CW6" s="34" t="str">
        <f>IF(CW7="","",IF(CW7="-","【-】","【"&amp;SUBSTITUTE(TEXT(CW7,"#,##0.00"),"-","△")&amp;"】"))</f>
        <v>【54.84】</v>
      </c>
      <c r="CX6" s="35">
        <f>IF(CX7="",NA(),CX7)</f>
        <v>95.22</v>
      </c>
      <c r="CY6" s="35">
        <f t="shared" ref="CY6:DG6" si="11">IF(CY7="",NA(),CY7)</f>
        <v>95.33</v>
      </c>
      <c r="CZ6" s="35">
        <f t="shared" si="11"/>
        <v>95.97</v>
      </c>
      <c r="DA6" s="35">
        <f t="shared" si="11"/>
        <v>96.12</v>
      </c>
      <c r="DB6" s="35">
        <f t="shared" si="11"/>
        <v>96.4</v>
      </c>
      <c r="DC6" s="35">
        <f t="shared" si="11"/>
        <v>84.58</v>
      </c>
      <c r="DD6" s="35">
        <f t="shared" si="11"/>
        <v>84.84</v>
      </c>
      <c r="DE6" s="35">
        <f t="shared" si="11"/>
        <v>84.86</v>
      </c>
      <c r="DF6" s="35">
        <f t="shared" si="11"/>
        <v>84.98</v>
      </c>
      <c r="DG6" s="35">
        <f t="shared" si="11"/>
        <v>84.7</v>
      </c>
      <c r="DH6" s="34" t="str">
        <f>IF(DH7="","",IF(DH7="-","【-】","【"&amp;SUBSTITUTE(TEXT(DH7,"#,##0.00"),"-","△")&amp;"】"))</f>
        <v>【86.60】</v>
      </c>
      <c r="DI6" s="35">
        <f>IF(DI7="",NA(),DI7)</f>
        <v>41.46</v>
      </c>
      <c r="DJ6" s="35">
        <f t="shared" ref="DJ6:DR6" si="12">IF(DJ7="",NA(),DJ7)</f>
        <v>43.93</v>
      </c>
      <c r="DK6" s="35">
        <f t="shared" si="12"/>
        <v>46.19</v>
      </c>
      <c r="DL6" s="35">
        <f t="shared" si="12"/>
        <v>48.27</v>
      </c>
      <c r="DM6" s="35">
        <f t="shared" si="12"/>
        <v>50.42</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24112</v>
      </c>
      <c r="D7" s="37">
        <v>46</v>
      </c>
      <c r="E7" s="37">
        <v>17</v>
      </c>
      <c r="F7" s="37">
        <v>5</v>
      </c>
      <c r="G7" s="37">
        <v>0</v>
      </c>
      <c r="H7" s="37" t="s">
        <v>96</v>
      </c>
      <c r="I7" s="37" t="s">
        <v>97</v>
      </c>
      <c r="J7" s="37" t="s">
        <v>98</v>
      </c>
      <c r="K7" s="37" t="s">
        <v>99</v>
      </c>
      <c r="L7" s="37" t="s">
        <v>100</v>
      </c>
      <c r="M7" s="37" t="s">
        <v>101</v>
      </c>
      <c r="N7" s="38" t="s">
        <v>102</v>
      </c>
      <c r="O7" s="38">
        <v>75.23</v>
      </c>
      <c r="P7" s="38">
        <v>8.26</v>
      </c>
      <c r="Q7" s="38">
        <v>83.21</v>
      </c>
      <c r="R7" s="38">
        <v>1397</v>
      </c>
      <c r="S7" s="38">
        <v>10131</v>
      </c>
      <c r="T7" s="38">
        <v>252.68</v>
      </c>
      <c r="U7" s="38">
        <v>40.090000000000003</v>
      </c>
      <c r="V7" s="38">
        <v>834</v>
      </c>
      <c r="W7" s="38">
        <v>1.03</v>
      </c>
      <c r="X7" s="38">
        <v>809.71</v>
      </c>
      <c r="Y7" s="38">
        <v>104.73</v>
      </c>
      <c r="Z7" s="38">
        <v>103.45</v>
      </c>
      <c r="AA7" s="38">
        <v>103.26</v>
      </c>
      <c r="AB7" s="38">
        <v>104.63</v>
      </c>
      <c r="AC7" s="38">
        <v>102.85</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137.81</v>
      </c>
      <c r="AV7" s="38">
        <v>135.71</v>
      </c>
      <c r="AW7" s="38">
        <v>99.09</v>
      </c>
      <c r="AX7" s="38">
        <v>64.13</v>
      </c>
      <c r="AY7" s="38">
        <v>54.22</v>
      </c>
      <c r="AZ7" s="38">
        <v>31.84</v>
      </c>
      <c r="BA7" s="38">
        <v>29.91</v>
      </c>
      <c r="BB7" s="38">
        <v>29.54</v>
      </c>
      <c r="BC7" s="38">
        <v>26.99</v>
      </c>
      <c r="BD7" s="38">
        <v>29.13</v>
      </c>
      <c r="BE7" s="38">
        <v>32.799999999999997</v>
      </c>
      <c r="BF7" s="38">
        <v>0</v>
      </c>
      <c r="BG7" s="38">
        <v>0</v>
      </c>
      <c r="BH7" s="38">
        <v>0</v>
      </c>
      <c r="BI7" s="38">
        <v>0</v>
      </c>
      <c r="BJ7" s="38">
        <v>0</v>
      </c>
      <c r="BK7" s="38">
        <v>974.93</v>
      </c>
      <c r="BL7" s="38">
        <v>855.8</v>
      </c>
      <c r="BM7" s="38">
        <v>789.46</v>
      </c>
      <c r="BN7" s="38">
        <v>826.83</v>
      </c>
      <c r="BO7" s="38">
        <v>867.83</v>
      </c>
      <c r="BP7" s="38">
        <v>832.52</v>
      </c>
      <c r="BQ7" s="38">
        <v>13.73</v>
      </c>
      <c r="BR7" s="38">
        <v>13.87</v>
      </c>
      <c r="BS7" s="38">
        <v>14.72</v>
      </c>
      <c r="BT7" s="38">
        <v>16.079999999999998</v>
      </c>
      <c r="BU7" s="38">
        <v>15.12</v>
      </c>
      <c r="BV7" s="38">
        <v>55.32</v>
      </c>
      <c r="BW7" s="38">
        <v>59.8</v>
      </c>
      <c r="BX7" s="38">
        <v>57.77</v>
      </c>
      <c r="BY7" s="38">
        <v>57.31</v>
      </c>
      <c r="BZ7" s="38">
        <v>57.08</v>
      </c>
      <c r="CA7" s="38">
        <v>60.94</v>
      </c>
      <c r="CB7" s="38">
        <v>475.92</v>
      </c>
      <c r="CC7" s="38">
        <v>510.63</v>
      </c>
      <c r="CD7" s="38">
        <v>485.76</v>
      </c>
      <c r="CE7" s="38">
        <v>438.7</v>
      </c>
      <c r="CF7" s="38">
        <v>452.65</v>
      </c>
      <c r="CG7" s="38">
        <v>283.17</v>
      </c>
      <c r="CH7" s="38">
        <v>263.76</v>
      </c>
      <c r="CI7" s="38">
        <v>274.35000000000002</v>
      </c>
      <c r="CJ7" s="38">
        <v>273.52</v>
      </c>
      <c r="CK7" s="38">
        <v>274.99</v>
      </c>
      <c r="CL7" s="38">
        <v>253.04</v>
      </c>
      <c r="CM7" s="38">
        <v>0</v>
      </c>
      <c r="CN7" s="38">
        <v>73.95</v>
      </c>
      <c r="CO7" s="38">
        <v>74.19</v>
      </c>
      <c r="CP7" s="38">
        <v>68.14</v>
      </c>
      <c r="CQ7" s="38">
        <v>71.16</v>
      </c>
      <c r="CR7" s="38">
        <v>60.65</v>
      </c>
      <c r="CS7" s="38">
        <v>51.75</v>
      </c>
      <c r="CT7" s="38">
        <v>50.68</v>
      </c>
      <c r="CU7" s="38">
        <v>50.14</v>
      </c>
      <c r="CV7" s="38">
        <v>54.83</v>
      </c>
      <c r="CW7" s="38">
        <v>54.84</v>
      </c>
      <c r="CX7" s="38">
        <v>95.22</v>
      </c>
      <c r="CY7" s="38">
        <v>95.33</v>
      </c>
      <c r="CZ7" s="38">
        <v>95.97</v>
      </c>
      <c r="DA7" s="38">
        <v>96.12</v>
      </c>
      <c r="DB7" s="38">
        <v>96.4</v>
      </c>
      <c r="DC7" s="38">
        <v>84.58</v>
      </c>
      <c r="DD7" s="38">
        <v>84.84</v>
      </c>
      <c r="DE7" s="38">
        <v>84.86</v>
      </c>
      <c r="DF7" s="38">
        <v>84.98</v>
      </c>
      <c r="DG7" s="38">
        <v>84.7</v>
      </c>
      <c r="DH7" s="38">
        <v>86.6</v>
      </c>
      <c r="DI7" s="38">
        <v>41.46</v>
      </c>
      <c r="DJ7" s="38">
        <v>43.93</v>
      </c>
      <c r="DK7" s="38">
        <v>46.19</v>
      </c>
      <c r="DL7" s="38">
        <v>48.27</v>
      </c>
      <c r="DM7" s="38">
        <v>50.42</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