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G:\01 仕事関係\未処理の業務\確定待ち業務\0125まで　経営分析\040107● ※125（火）〆※【県市町村課理財G】公営企業に係る経営比較分析表（令和２年度決算）の分析等について\報告\"/>
    </mc:Choice>
  </mc:AlternateContent>
  <xr:revisionPtr revIDLastSave="0" documentId="13_ncr:1_{DF6BFB58-C36D-4F70-B988-07A4B1E2EFB9}" xr6:coauthVersionLast="43" xr6:coauthVersionMax="43" xr10:uidLastSave="{00000000-0000-0000-0000-000000000000}"/>
  <workbookProtection workbookAlgorithmName="SHA-512" workbookHashValue="MF35QGnBgQe/GbDOXc7rDQTO3thueVZagYwiXASOmY6rH4R0x3Gy8InEiGZaTRdDOgqxz5FkpN9um3IOdLHYjQ==" workbookSaltValue="IRbmETkGUIh4k6oJKvXlo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P10" i="4"/>
  <c r="BB8" i="4"/>
  <c r="AD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<sst xmlns="http://schemas.openxmlformats.org/spreadsheetml/2006/main" count="228" uniqueCount="115">
  <si>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</si>
  <si>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</si>
  <si>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</si>
  <si>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</si>
  <si>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</si>
  <si>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</si>
  <si>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</si>
  <si>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</si>
  <si>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</si>
  <si>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</si>
  <si>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</si>
  <si>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</si>
  <si>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</si>
  <si>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</si>
  <si>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</si>
  <si>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</si>
  <si>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</si>
  <si>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</si>
  <si>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</si>
  <si>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</si>
  <si>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</si>
  <si>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</si>
  <si>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</si>
  <si>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</si>
  <si>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</si>
  <si>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</si>
  <si>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</si>
  <si>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</si>
  <si>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</si>
  <si>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</si>
  <si>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</si>
  <si>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</si>
  <si>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</si>
  <si>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</si>
  <si>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</si>
  <si>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</si>
  <si>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</si>
  <si>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</si>
  <si>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</si>
  <si>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</si>
  <si>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</si>
  <si>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</si>
  <si>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</si>
  <si>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</si>
  <si>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</si>
  <si>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</si>
  <si>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</si>
  <si>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</si>
  <si>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</si>
  <si>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</si>
  <si>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</si>
  <si>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</si>
  <si>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</si>
  <si>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</si>
  <si>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</si>
  <si>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</si>
  <si>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</si>
  <si>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</si>
  <si>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</si>
  <si>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</si>
  <si>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</si>
  <si>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</si>
  <si>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</si>
  <si>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</si>
  <si>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</si>
  <si>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</si>
  <si>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</si>
  <si>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</si>
  <si>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</si>
  <si>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</si>
  <si>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</si>
  <si>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</si>
  <si>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</si>
  <si>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</si>
  <si>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</si>
  <si>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</si>
  <si>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</si>
  <si>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</si>
  <si>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</si>
  <si>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</si>
  <si>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</si>
  <si>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</si>
  <si>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</si>
  <si>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</si>
  <si>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</si>
  <si>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</si>
  <si>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</si>
  <si>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</si>
  <si>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</si>
  <si>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</si>
  <si>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</si>
  <si>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</si>
  <si>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</si>
  <si>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</si>
  <si>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</si>
  <si>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</si>
  <si>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</si>
  <si>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</si>
  <si>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</si>
  <si>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</si>
  <si>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</si>
  <si>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</si>
  <si>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</si>
  <si>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</si>
  <si>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</si>
  <si>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</si>
  <si>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</si>
  <si>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</si>
  <si>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</si>
  <si>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</si>
  <si>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</si>
  <si>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</si>
  <si>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「管路経年化率」は同水準で推移しているものの、上昇傾向にあり、今後も、法定耐用年数に達し更新時期を迎える資産が急激に増加する見込である。
　「管路更新率」はここ数年低い水準であったが、平成24年からの老朽管更新事業（重要給水施設配水管整備事業）実施により、令和元年度に回復したが、耐用年数到達管路の増加により、減少に転じた。今後も同事業の活用により、耐震化を進め、同程度の更新を図りたい。
　管路を含めた施設の老朽化に伴い、「有形固定資産減価償却率」が年々増加しており、修繕や更新等に要する費用の財源確保をする必要がある。これらに対処するため、新たな基本計画を基にした経営戦略を活用しながら、更新投資の絞り込みと平準化、経常収支の推移に留意し、投資計画等の見直しなどを行う。</t>
    <phoneticPr fontId="4"/>
  </si>
  <si>
    <t>　「経常収支比率」は良好な状況にあるが、「有形固定資産減価償却率」が年々上昇しており、近い将来法定耐用年数を超える資産が急激に増加する。更に、給水収益の減少傾向も続くと予想している。企業債償還金の財源は給水収益を元にしていることから、企業債残高を適正水準にする必要はあるが、低金利下での有利な資金調達及び料金見直しを含めた財源確保により、適切な更新投資を進め、将来にわたって水道の安定供給を図ることを目標とする。
　今後の水道事業経営は厳しい状況が予想されるが、経営の健全性・効率性を注視しながら、施設・管路等の更新やダウンサイジング、近隣市町村との部分的な広域連携など新たな基本計画を基にした経営戦略を活用しながら、計画的かつ効率的な投資のあり方について検討する。</t>
    <phoneticPr fontId="4"/>
  </si>
  <si>
    <t>　類似団体と比較して「経常収支比率」及び「料金回収率」は高い状態で推移している。経営の健全性・効率性が保たれている状態であるが、４年連続で悪化している点が懸念材料である。
　今後、人口減少や節水意識・節水器具の普及により給水収益は減少傾向が続くものと予想されるため、「累積欠損金比率」は0％であるが、老朽化した管路を含めた施設の維持管理及び更新費用の捻出が課題となる。
　主要な2水源（表流水）の確保により、給水原価を維持することができている。
　平成24年度から実施している老朽管更新事業（重要給水施設配水管事業）により、企業債残高は増加しており、類似団体と比較しても高水準であるが、将来にわたって安定供給するための先行投資と捉えている。
　「施設利用率」は高水準である一方、「有収率」は、類似団体と比較して著しく低水準であるため、収益に結びついていない。理由として、施設の老朽化による配水管の漏水や配水メーター不感等が原因と考えられる。目標としていた「有収率」70％は達成したものの、今後も経常収益がプラスのうちに原因及び具体的な箇所を特定し、対策を講じる必要がある。管路診断及び漏水調査を計画的に推進し、類似団体平均を目指していく。
　経営の健全性・効率性を確保するため、新たな基本計画を基にした経営戦略を活用しながら料金見直し等による財源確保を併せ更新投資の平準化と経常収支の推移に留意していく。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</si>
</sst>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0.42</c:v>
                </c:pt>
                <c:pt idx="1">
                  <c:v>0.42</c:v>
                </c:pt>
                <c:pt idx="2">
                  <c:v>0.42</c:v>
                </c:pt>
                <c:pt idx="3">
                  <c:v>0.98</c:v>
                </c:pt>
                <c:pt idx="4">
                  <c:v>0.74</c:v>
                </c:pt>
              </c:numCache>
            </c:numRef>
          </c:val>
          <c:extLst>
            <c:ext xmlns:c16="http://schemas.microsoft.com/office/drawing/2014/chart" uri="{C3380CC4-5D6E-409C-BE32-E72D297353CC}">
              <c16:uniqueId val="{00000000-CB6C-4900-9C1F-93A55EAE89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0.44</c:v>
                </c:pt>
              </c:numCache>
            </c:numRef>
          </c:val>
          <c:smooth val="0"/>
          <c:extLst>
            <c:ext xmlns:c16="http://schemas.microsoft.com/office/drawing/2014/chart" uri="{C3380CC4-5D6E-409C-BE32-E72D297353CC}">
              <c16:uniqueId val="{00000001-CB6C-4900-9C1F-93A55EAE89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118.64</c:v>
                </c:pt>
                <c:pt idx="1">
                  <c:v>124.38</c:v>
                </c:pt>
                <c:pt idx="2">
                  <c:v>121.54</c:v>
                </c:pt>
                <c:pt idx="3">
                  <c:v>119.84</c:v>
                </c:pt>
                <c:pt idx="4">
                  <c:v>119.15</c:v>
                </c:pt>
              </c:numCache>
            </c:numRef>
          </c:val>
          <c:extLst>
            <c:ext xmlns:c16="http://schemas.microsoft.com/office/drawing/2014/chart" uri="{C3380CC4-5D6E-409C-BE32-E72D297353CC}">
              <c16:uniqueId val="{00000000-211D-42B7-B062-882F8CEADFF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109.02</c:v>
                </c:pt>
              </c:numCache>
            </c:numRef>
          </c:val>
          <c:smooth val="0"/>
          <c:extLst>
            <c:ext xmlns:c16="http://schemas.microsoft.com/office/drawing/2014/chart" uri="{C3380CC4-5D6E-409C-BE32-E72D297353CC}">
              <c16:uniqueId val="{00000001-211D-42B7-B062-882F8CEADFF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48.79</c:v>
                </c:pt>
                <c:pt idx="1">
                  <c:v>49.44</c:v>
                </c:pt>
                <c:pt idx="2">
                  <c:v>49.98</c:v>
                </c:pt>
                <c:pt idx="3">
                  <c:v>50.47</c:v>
                </c:pt>
                <c:pt idx="4">
                  <c:v>51.06</c:v>
                </c:pt>
              </c:numCache>
            </c:numRef>
          </c:val>
          <c:extLst>
            <c:ext xmlns:c16="http://schemas.microsoft.com/office/drawing/2014/chart" uri="{C3380CC4-5D6E-409C-BE32-E72D297353CC}">
              <c16:uniqueId val="{00000000-45D5-49F2-9761-578EA571FE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49.39</c:v>
                </c:pt>
              </c:numCache>
            </c:numRef>
          </c:val>
          <c:smooth val="0"/>
          <c:extLst>
            <c:ext xmlns:c16="http://schemas.microsoft.com/office/drawing/2014/chart" uri="{C3380CC4-5D6E-409C-BE32-E72D297353CC}">
              <c16:uniqueId val="{00000001-45D5-49F2-9761-578EA571FE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8.93</c:v>
                </c:pt>
                <c:pt idx="1">
                  <c:v>8.93</c:v>
                </c:pt>
                <c:pt idx="2">
                  <c:v>8.92</c:v>
                </c:pt>
                <c:pt idx="3">
                  <c:v>10.93</c:v>
                </c:pt>
                <c:pt idx="4">
                  <c:v>14.08</c:v>
                </c:pt>
              </c:numCache>
            </c:numRef>
          </c:val>
          <c:extLst>
            <c:ext xmlns:c16="http://schemas.microsoft.com/office/drawing/2014/chart" uri="{C3380CC4-5D6E-409C-BE32-E72D297353CC}">
              <c16:uniqueId val="{00000000-E1EE-4E52-B960-75505DD866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18.57</c:v>
                </c:pt>
              </c:numCache>
            </c:numRef>
          </c:val>
          <c:smooth val="0"/>
          <c:extLst>
            <c:ext xmlns:c16="http://schemas.microsoft.com/office/drawing/2014/chart" uri="{C3380CC4-5D6E-409C-BE32-E72D297353CC}">
              <c16:uniqueId val="{00000001-E1EE-4E52-B960-75505DD866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71-4472-AFEE-2DAC685A9A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11</c:v>
                </c:pt>
              </c:numCache>
            </c:numRef>
          </c:val>
          <c:smooth val="0"/>
          <c:extLst>
            <c:ext xmlns:c16="http://schemas.microsoft.com/office/drawing/2014/chart" uri="{C3380CC4-5D6E-409C-BE32-E72D297353CC}">
              <c16:uniqueId val="{00000001-FF71-4472-AFEE-2DAC685A9A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603.15</c:v>
                </c:pt>
                <c:pt idx="1">
                  <c:v>983.06</c:v>
                </c:pt>
                <c:pt idx="2">
                  <c:v>1022.45</c:v>
                </c:pt>
                <c:pt idx="3">
                  <c:v>985.72</c:v>
                </c:pt>
                <c:pt idx="4">
                  <c:v>903.38</c:v>
                </c:pt>
              </c:numCache>
            </c:numRef>
          </c:val>
          <c:extLst>
            <c:ext xmlns:c16="http://schemas.microsoft.com/office/drawing/2014/chart" uri="{C3380CC4-5D6E-409C-BE32-E72D297353CC}">
              <c16:uniqueId val="{00000000-BE15-4758-9CEB-A5602E52DF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371.81</c:v>
                </c:pt>
              </c:numCache>
            </c:numRef>
          </c:val>
          <c:smooth val="0"/>
          <c:extLst>
            <c:ext xmlns:c16="http://schemas.microsoft.com/office/drawing/2014/chart" uri="{C3380CC4-5D6E-409C-BE32-E72D297353CC}">
              <c16:uniqueId val="{00000001-BE15-4758-9CEB-A5602E52DF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486.2</c:v>
                </c:pt>
                <c:pt idx="1">
                  <c:v>487.7</c:v>
                </c:pt>
                <c:pt idx="2">
                  <c:v>493.32</c:v>
                </c:pt>
                <c:pt idx="3">
                  <c:v>496.05</c:v>
                </c:pt>
                <c:pt idx="4">
                  <c:v>484.45</c:v>
                </c:pt>
              </c:numCache>
            </c:numRef>
          </c:val>
          <c:extLst>
            <c:ext xmlns:c16="http://schemas.microsoft.com/office/drawing/2014/chart" uri="{C3380CC4-5D6E-409C-BE32-E72D297353CC}">
              <c16:uniqueId val="{00000000-E797-4AB4-9337-E2B402236C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465.85</c:v>
                </c:pt>
              </c:numCache>
            </c:numRef>
          </c:val>
          <c:smooth val="0"/>
          <c:extLst>
            <c:ext xmlns:c16="http://schemas.microsoft.com/office/drawing/2014/chart" uri="{C3380CC4-5D6E-409C-BE32-E72D297353CC}">
              <c16:uniqueId val="{00000001-E797-4AB4-9337-E2B402236C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115.5</c:v>
                </c:pt>
                <c:pt idx="1">
                  <c:v>125.09</c:v>
                </c:pt>
                <c:pt idx="2">
                  <c:v>121.71</c:v>
                </c:pt>
                <c:pt idx="3">
                  <c:v>120.31</c:v>
                </c:pt>
                <c:pt idx="4">
                  <c:v>118.8</c:v>
                </c:pt>
              </c:numCache>
            </c:numRef>
          </c:val>
          <c:extLst>
            <c:ext xmlns:c16="http://schemas.microsoft.com/office/drawing/2014/chart" uri="{C3380CC4-5D6E-409C-BE32-E72D297353CC}">
              <c16:uniqueId val="{00000000-0070-4533-B02F-201ECD889B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92.39</c:v>
                </c:pt>
              </c:numCache>
            </c:numRef>
          </c:val>
          <c:smooth val="0"/>
          <c:extLst>
            <c:ext xmlns:c16="http://schemas.microsoft.com/office/drawing/2014/chart" uri="{C3380CC4-5D6E-409C-BE32-E72D297353CC}">
              <c16:uniqueId val="{00000001-0070-4533-B02F-201ECD889B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145.13999999999999</c:v>
                </c:pt>
                <c:pt idx="1">
                  <c:v>134.49</c:v>
                </c:pt>
                <c:pt idx="2">
                  <c:v>137.97</c:v>
                </c:pt>
                <c:pt idx="3">
                  <c:v>139.69</c:v>
                </c:pt>
                <c:pt idx="4">
                  <c:v>142.36000000000001</c:v>
                </c:pt>
              </c:numCache>
            </c:numRef>
          </c:val>
          <c:extLst>
            <c:ext xmlns:c16="http://schemas.microsoft.com/office/drawing/2014/chart" uri="{C3380CC4-5D6E-409C-BE32-E72D297353CC}">
              <c16:uniqueId val="{00000000-6142-41D1-9795-4EB9210772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192.98</c:v>
                </c:pt>
              </c:numCache>
            </c:numRef>
          </c:val>
          <c:smooth val="0"/>
          <c:extLst>
            <c:ext xmlns:c16="http://schemas.microsoft.com/office/drawing/2014/chart" uri="{C3380CC4-5D6E-409C-BE32-E72D297353CC}">
              <c16:uniqueId val="{00000001-6142-41D1-9795-4EB9210772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82.59</c:v>
                </c:pt>
                <c:pt idx="1">
                  <c:v>80.13</c:v>
                </c:pt>
                <c:pt idx="2">
                  <c:v>78.010000000000005</c:v>
                </c:pt>
                <c:pt idx="3">
                  <c:v>78.05</c:v>
                </c:pt>
                <c:pt idx="4">
                  <c:v>73.77</c:v>
                </c:pt>
              </c:numCache>
            </c:numRef>
          </c:val>
          <c:extLst>
            <c:ext xmlns:c16="http://schemas.microsoft.com/office/drawing/2014/chart" uri="{C3380CC4-5D6E-409C-BE32-E72D297353CC}">
              <c16:uniqueId val="{00000000-64D8-4DB9-B3C2-1B98FD26D3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54.43</c:v>
                </c:pt>
              </c:numCache>
            </c:numRef>
          </c:val>
          <c:smooth val="0"/>
          <c:extLst>
            <c:ext xmlns:c16="http://schemas.microsoft.com/office/drawing/2014/chart" uri="{C3380CC4-5D6E-409C-BE32-E72D297353CC}">
              <c16:uniqueId val="{00000001-64D8-4DB9-B3C2-1B98FD26D3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65.2</c:v>
                </c:pt>
                <c:pt idx="1">
                  <c:v>66.63</c:v>
                </c:pt>
                <c:pt idx="2">
                  <c:v>67.94</c:v>
                </c:pt>
                <c:pt idx="3">
                  <c:v>67.83</c:v>
                </c:pt>
                <c:pt idx="4">
                  <c:v>72.37</c:v>
                </c:pt>
              </c:numCache>
            </c:numRef>
          </c:val>
          <c:extLst>
            <c:ext xmlns:c16="http://schemas.microsoft.com/office/drawing/2014/chart" uri="{C3380CC4-5D6E-409C-BE32-E72D297353CC}">
              <c16:uniqueId val="{00000000-AAA4-4D7D-85C0-BE77F1AD97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79.44</c:v>
                </c:pt>
              </c:numCache>
            </c:numRef>
          </c:val>
          <c:smooth val="0"/>
          <c:extLst>
            <c:ext xmlns:c16="http://schemas.microsoft.com/office/drawing/2014/chart" uri="{C3380CC4-5D6E-409C-BE32-E72D297353CC}">
              <c16:uniqueId val="{00000001-AAA4-4D7D-85C0-BE77F1AD97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七戸町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15143</v>
      </c>
      <c r="AM8" s="71"/>
      <c r="AN8" s="71"/>
      <c r="AO8" s="71"/>
      <c r="AP8" s="71"/>
      <c r="AQ8" s="71"/>
      <c r="AR8" s="71"/>
      <c r="AS8" s="71"/>
      <c r="AT8" s="67">
        <f>データ!$S$6</f>
        <v>337.23</v>
      </c>
      <c r="AU8" s="68"/>
      <c r="AV8" s="68"/>
      <c r="AW8" s="68"/>
      <c r="AX8" s="68"/>
      <c r="AY8" s="68"/>
      <c r="AZ8" s="68"/>
      <c r="BA8" s="68"/>
      <c r="BB8" s="70">
        <f>データ!$T$6</f>
        <v>44.9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67.239999999999995</v>
      </c>
      <c r="J10" s="68"/>
      <c r="K10" s="68"/>
      <c r="L10" s="68"/>
      <c r="M10" s="68"/>
      <c r="N10" s="68"/>
      <c r="O10" s="69"/>
      <c r="P10" s="70">
        <f>データ!$P$6</f>
        <v>99.01</v>
      </c>
      <c r="Q10" s="70"/>
      <c r="R10" s="70"/>
      <c r="S10" s="70"/>
      <c r="T10" s="70"/>
      <c r="U10" s="70"/>
      <c r="V10" s="70"/>
      <c r="W10" s="71">
        <f>データ!$Q$6</f>
        <v>3128</v>
      </c>
      <c r="X10" s="71"/>
      <c r="Y10" s="71"/>
      <c r="Z10" s="71"/>
      <c r="AA10" s="71"/>
      <c r="AB10" s="71"/>
      <c r="AC10" s="71"/>
      <c r="AD10" s="2"/>
      <c r="AE10" s="2"/>
      <c r="AF10" s="2"/>
      <c r="AG10" s="2"/>
      <c r="AH10" s="4"/>
      <c r="AI10" s="4"/>
      <c r="AJ10" s="4"/>
      <c r="AK10" s="4"/>
      <c r="AL10" s="71">
        <f>データ!$U$6</f>
        <v>14960</v>
      </c>
      <c r="AM10" s="71"/>
      <c r="AN10" s="71"/>
      <c r="AO10" s="71"/>
      <c r="AP10" s="71"/>
      <c r="AQ10" s="71"/>
      <c r="AR10" s="71"/>
      <c r="AS10" s="71"/>
      <c r="AT10" s="67">
        <f>データ!$V$6</f>
        <v>125.1</v>
      </c>
      <c r="AU10" s="68"/>
      <c r="AV10" s="68"/>
      <c r="AW10" s="68"/>
      <c r="AX10" s="68"/>
      <c r="AY10" s="68"/>
      <c r="AZ10" s="68"/>
      <c r="BA10" s="68"/>
      <c r="BB10" s="70">
        <f>データ!$W$6</f>
        <v>119.58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FxDyEY3LaP/Gpjp98PK3HtDACoxZ6ArBTrAddGxwdQ/qPvrFo8mhJ79QSHmQbVLpC7BboI8ygF0fTnDNyS7aw==" saltValue="MCrTdlw5z/HLxEeJ/93j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24023</v>
      </c>
      <c r="D6" s="34">
        <f t="shared" si="3"/>
        <v>46</v>
      </c>
      <c r="E6" s="34">
        <f t="shared" si="3"/>
        <v>1</v>
      </c>
      <c r="F6" s="34">
        <f t="shared" si="3"/>
        <v>0</v>
      </c>
      <c r="G6" s="34">
        <f t="shared" si="3"/>
        <v>1</v>
      </c>
      <c r="H6" s="34" t="str">
        <f t="shared" si="3"/>
        <v>青森県　七戸町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67.239999999999995</v>
      </c>
      <c r="P6" s="35">
        <f t="shared" si="3"/>
        <v>99.01</v>
      </c>
      <c r="Q6" s="35">
        <f t="shared" si="3"/>
        <v>3128</v>
      </c>
      <c r="R6" s="35">
        <f t="shared" si="3"/>
        <v>15143</v>
      </c>
      <c r="S6" s="35">
        <f t="shared" si="3"/>
        <v>337.23</v>
      </c>
      <c r="T6" s="35">
        <f t="shared" si="3"/>
        <v>44.9</v>
      </c>
      <c r="U6" s="35">
        <f t="shared" si="3"/>
        <v>14960</v>
      </c>
      <c r="V6" s="35">
        <f t="shared" si="3"/>
        <v>125.1</v>
      </c>
      <c r="W6" s="35">
        <f t="shared" si="3"/>
        <v>119.58</v>
      </c>
      <c r="X6" s="36">
        <f>IF(X7="",NA(),X7)</f>
        <v>118.64</v>
      </c>
      <c r="Y6" s="36">
        <f t="shared" ref="Y6:AG6" si="4">IF(Y7="",NA(),Y7)</f>
        <v>124.38</v>
      </c>
      <c r="Z6" s="36">
        <f t="shared" si="4"/>
        <v>121.54</v>
      </c>
      <c r="AA6" s="36">
        <f t="shared" si="4"/>
        <v>119.84</v>
      </c>
      <c r="AB6" s="36">
        <f t="shared" si="4"/>
        <v>119.15</v>
      </c>
      <c r="AC6" s="36">
        <f t="shared" si="4"/>
        <v>111.71</v>
      </c>
      <c r="AD6" s="36">
        <f t="shared" si="4"/>
        <v>110.05</v>
      </c>
      <c r="AE6" s="36">
        <f t="shared" si="4"/>
        <v>108.87</v>
      </c>
      <c r="AF6" s="36">
        <f t="shared" si="4"/>
        <v>108.61</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11</v>
      </c>
      <c r="AS6" s="35" t="str">
        <f>IF(AS7="","",IF(AS7="-","【-】","【"&amp;SUBSTITUTE(TEXT(AS7,"#,##0.00"),"-","△")&amp;"】"))</f>
        <v>【1.15】</v>
      </c>
      <c r="AT6" s="36">
        <f>IF(AT7="",NA(),AT7)</f>
        <v>603.15</v>
      </c>
      <c r="AU6" s="36">
        <f t="shared" ref="AU6:BC6" si="6">IF(AU7="",NA(),AU7)</f>
        <v>983.06</v>
      </c>
      <c r="AV6" s="36">
        <f t="shared" si="6"/>
        <v>1022.45</v>
      </c>
      <c r="AW6" s="36">
        <f t="shared" si="6"/>
        <v>985.72</v>
      </c>
      <c r="AX6" s="36">
        <f t="shared" si="6"/>
        <v>903.38</v>
      </c>
      <c r="AY6" s="36">
        <f t="shared" si="6"/>
        <v>384.34</v>
      </c>
      <c r="AZ6" s="36">
        <f t="shared" si="6"/>
        <v>359.47</v>
      </c>
      <c r="BA6" s="36">
        <f t="shared" si="6"/>
        <v>369.69</v>
      </c>
      <c r="BB6" s="36">
        <f t="shared" si="6"/>
        <v>379.08</v>
      </c>
      <c r="BC6" s="36">
        <f t="shared" si="6"/>
        <v>371.81</v>
      </c>
      <c r="BD6" s="35" t="str">
        <f>IF(BD7="","",IF(BD7="-","【-】","【"&amp;SUBSTITUTE(TEXT(BD7,"#,##0.00"),"-","△")&amp;"】"))</f>
        <v>【260.31】</v>
      </c>
      <c r="BE6" s="36">
        <f>IF(BE7="",NA(),BE7)</f>
        <v>486.2</v>
      </c>
      <c r="BF6" s="36">
        <f t="shared" ref="BF6:BN6" si="7">IF(BF7="",NA(),BF7)</f>
        <v>487.7</v>
      </c>
      <c r="BG6" s="36">
        <f t="shared" si="7"/>
        <v>493.32</v>
      </c>
      <c r="BH6" s="36">
        <f t="shared" si="7"/>
        <v>496.05</v>
      </c>
      <c r="BI6" s="36">
        <f t="shared" si="7"/>
        <v>484.45</v>
      </c>
      <c r="BJ6" s="36">
        <f t="shared" si="7"/>
        <v>380.58</v>
      </c>
      <c r="BK6" s="36">
        <f t="shared" si="7"/>
        <v>401.79</v>
      </c>
      <c r="BL6" s="36">
        <f t="shared" si="7"/>
        <v>402.99</v>
      </c>
      <c r="BM6" s="36">
        <f t="shared" si="7"/>
        <v>398.98</v>
      </c>
      <c r="BN6" s="36">
        <f t="shared" si="7"/>
        <v>465.85</v>
      </c>
      <c r="BO6" s="35" t="str">
        <f>IF(BO7="","",IF(BO7="-","【-】","【"&amp;SUBSTITUTE(TEXT(BO7,"#,##0.00"),"-","△")&amp;"】"))</f>
        <v>【275.67】</v>
      </c>
      <c r="BP6" s="36">
        <f>IF(BP7="",NA(),BP7)</f>
        <v>115.5</v>
      </c>
      <c r="BQ6" s="36">
        <f t="shared" ref="BQ6:BY6" si="8">IF(BQ7="",NA(),BQ7)</f>
        <v>125.09</v>
      </c>
      <c r="BR6" s="36">
        <f t="shared" si="8"/>
        <v>121.71</v>
      </c>
      <c r="BS6" s="36">
        <f t="shared" si="8"/>
        <v>120.31</v>
      </c>
      <c r="BT6" s="36">
        <f t="shared" si="8"/>
        <v>118.8</v>
      </c>
      <c r="BU6" s="36">
        <f t="shared" si="8"/>
        <v>102.38</v>
      </c>
      <c r="BV6" s="36">
        <f t="shared" si="8"/>
        <v>100.12</v>
      </c>
      <c r="BW6" s="36">
        <f t="shared" si="8"/>
        <v>98.66</v>
      </c>
      <c r="BX6" s="36">
        <f t="shared" si="8"/>
        <v>98.64</v>
      </c>
      <c r="BY6" s="36">
        <f t="shared" si="8"/>
        <v>92.39</v>
      </c>
      <c r="BZ6" s="35" t="str">
        <f>IF(BZ7="","",IF(BZ7="-","【-】","【"&amp;SUBSTITUTE(TEXT(BZ7,"#,##0.00"),"-","△")&amp;"】"))</f>
        <v>【100.05】</v>
      </c>
      <c r="CA6" s="36">
        <f>IF(CA7="",NA(),CA7)</f>
        <v>145.13999999999999</v>
      </c>
      <c r="CB6" s="36">
        <f t="shared" ref="CB6:CJ6" si="9">IF(CB7="",NA(),CB7)</f>
        <v>134.49</v>
      </c>
      <c r="CC6" s="36">
        <f t="shared" si="9"/>
        <v>137.97</v>
      </c>
      <c r="CD6" s="36">
        <f t="shared" si="9"/>
        <v>139.69</v>
      </c>
      <c r="CE6" s="36">
        <f t="shared" si="9"/>
        <v>142.36000000000001</v>
      </c>
      <c r="CF6" s="36">
        <f t="shared" si="9"/>
        <v>168.67</v>
      </c>
      <c r="CG6" s="36">
        <f t="shared" si="9"/>
        <v>174.97</v>
      </c>
      <c r="CH6" s="36">
        <f t="shared" si="9"/>
        <v>178.59</v>
      </c>
      <c r="CI6" s="36">
        <f t="shared" si="9"/>
        <v>178.92</v>
      </c>
      <c r="CJ6" s="36">
        <f t="shared" si="9"/>
        <v>192.98</v>
      </c>
      <c r="CK6" s="35" t="str">
        <f>IF(CK7="","",IF(CK7="-","【-】","【"&amp;SUBSTITUTE(TEXT(CK7,"#,##0.00"),"-","△")&amp;"】"))</f>
        <v>【166.40】</v>
      </c>
      <c r="CL6" s="36">
        <f>IF(CL7="",NA(),CL7)</f>
        <v>82.59</v>
      </c>
      <c r="CM6" s="36">
        <f t="shared" ref="CM6:CU6" si="10">IF(CM7="",NA(),CM7)</f>
        <v>80.13</v>
      </c>
      <c r="CN6" s="36">
        <f t="shared" si="10"/>
        <v>78.010000000000005</v>
      </c>
      <c r="CO6" s="36">
        <f t="shared" si="10"/>
        <v>78.05</v>
      </c>
      <c r="CP6" s="36">
        <f t="shared" si="10"/>
        <v>73.77</v>
      </c>
      <c r="CQ6" s="36">
        <f t="shared" si="10"/>
        <v>54.92</v>
      </c>
      <c r="CR6" s="36">
        <f t="shared" si="10"/>
        <v>55.63</v>
      </c>
      <c r="CS6" s="36">
        <f t="shared" si="10"/>
        <v>55.03</v>
      </c>
      <c r="CT6" s="36">
        <f t="shared" si="10"/>
        <v>55.14</v>
      </c>
      <c r="CU6" s="36">
        <f t="shared" si="10"/>
        <v>54.43</v>
      </c>
      <c r="CV6" s="35" t="str">
        <f>IF(CV7="","",IF(CV7="-","【-】","【"&amp;SUBSTITUTE(TEXT(CV7,"#,##0.00"),"-","△")&amp;"】"))</f>
        <v>【60.69】</v>
      </c>
      <c r="CW6" s="36">
        <f>IF(CW7="",NA(),CW7)</f>
        <v>65.2</v>
      </c>
      <c r="CX6" s="36">
        <f t="shared" ref="CX6:DF6" si="11">IF(CX7="",NA(),CX7)</f>
        <v>66.63</v>
      </c>
      <c r="CY6" s="36">
        <f t="shared" si="11"/>
        <v>67.94</v>
      </c>
      <c r="CZ6" s="36">
        <f t="shared" si="11"/>
        <v>67.83</v>
      </c>
      <c r="DA6" s="36">
        <f t="shared" si="11"/>
        <v>72.37</v>
      </c>
      <c r="DB6" s="36">
        <f t="shared" si="11"/>
        <v>82.66</v>
      </c>
      <c r="DC6" s="36">
        <f t="shared" si="11"/>
        <v>82.04</v>
      </c>
      <c r="DD6" s="36">
        <f t="shared" si="11"/>
        <v>81.900000000000006</v>
      </c>
      <c r="DE6" s="36">
        <f t="shared" si="11"/>
        <v>81.39</v>
      </c>
      <c r="DF6" s="36">
        <f t="shared" si="11"/>
        <v>79.44</v>
      </c>
      <c r="DG6" s="35" t="str">
        <f>IF(DG7="","",IF(DG7="-","【-】","【"&amp;SUBSTITUTE(TEXT(DG7,"#,##0.00"),"-","△")&amp;"】"))</f>
        <v>【89.82】</v>
      </c>
      <c r="DH6" s="36">
        <f>IF(DH7="",NA(),DH7)</f>
        <v>48.79</v>
      </c>
      <c r="DI6" s="36">
        <f t="shared" ref="DI6:DQ6" si="12">IF(DI7="",NA(),DI7)</f>
        <v>49.44</v>
      </c>
      <c r="DJ6" s="36">
        <f t="shared" si="12"/>
        <v>49.98</v>
      </c>
      <c r="DK6" s="36">
        <f t="shared" si="12"/>
        <v>50.47</v>
      </c>
      <c r="DL6" s="36">
        <f t="shared" si="12"/>
        <v>51.06</v>
      </c>
      <c r="DM6" s="36">
        <f t="shared" si="12"/>
        <v>48.49</v>
      </c>
      <c r="DN6" s="36">
        <f t="shared" si="12"/>
        <v>48.05</v>
      </c>
      <c r="DO6" s="36">
        <f t="shared" si="12"/>
        <v>48.87</v>
      </c>
      <c r="DP6" s="36">
        <f t="shared" si="12"/>
        <v>49.92</v>
      </c>
      <c r="DQ6" s="36">
        <f t="shared" si="12"/>
        <v>49.39</v>
      </c>
      <c r="DR6" s="35" t="str">
        <f>IF(DR7="","",IF(DR7="-","【-】","【"&amp;SUBSTITUTE(TEXT(DR7,"#,##0.00"),"-","△")&amp;"】"))</f>
        <v>【50.19】</v>
      </c>
      <c r="DS6" s="36">
        <f>IF(DS7="",NA(),DS7)</f>
        <v>8.93</v>
      </c>
      <c r="DT6" s="36">
        <f t="shared" ref="DT6:EB6" si="13">IF(DT7="",NA(),DT7)</f>
        <v>8.93</v>
      </c>
      <c r="DU6" s="36">
        <f t="shared" si="13"/>
        <v>8.92</v>
      </c>
      <c r="DV6" s="36">
        <f t="shared" si="13"/>
        <v>10.93</v>
      </c>
      <c r="DW6" s="36">
        <f t="shared" si="13"/>
        <v>14.08</v>
      </c>
      <c r="DX6" s="36">
        <f t="shared" si="13"/>
        <v>12.79</v>
      </c>
      <c r="DY6" s="36">
        <f t="shared" si="13"/>
        <v>13.39</v>
      </c>
      <c r="DZ6" s="36">
        <f t="shared" si="13"/>
        <v>14.85</v>
      </c>
      <c r="EA6" s="36">
        <f t="shared" si="13"/>
        <v>16.88</v>
      </c>
      <c r="EB6" s="36">
        <f t="shared" si="13"/>
        <v>18.57</v>
      </c>
      <c r="EC6" s="35" t="str">
        <f>IF(EC7="","",IF(EC7="-","【-】","【"&amp;SUBSTITUTE(TEXT(EC7,"#,##0.00"),"-","△")&amp;"】"))</f>
        <v>【20.63】</v>
      </c>
      <c r="ED6" s="36">
        <f>IF(ED7="",NA(),ED7)</f>
        <v>0.42</v>
      </c>
      <c r="EE6" s="36">
        <f t="shared" ref="EE6:EM6" si="14">IF(EE7="",NA(),EE7)</f>
        <v>0.42</v>
      </c>
      <c r="EF6" s="36">
        <f t="shared" si="14"/>
        <v>0.42</v>
      </c>
      <c r="EG6" s="36">
        <f t="shared" si="14"/>
        <v>0.98</v>
      </c>
      <c r="EH6" s="36">
        <f t="shared" si="14"/>
        <v>0.74</v>
      </c>
      <c r="EI6" s="36">
        <f t="shared" si="14"/>
        <v>0.71</v>
      </c>
      <c r="EJ6" s="36">
        <f t="shared" si="14"/>
        <v>0.54</v>
      </c>
      <c r="EK6" s="36">
        <f t="shared" si="14"/>
        <v>0.5</v>
      </c>
      <c r="EL6" s="36">
        <f t="shared" si="14"/>
        <v>0.52</v>
      </c>
      <c r="EM6" s="36">
        <f t="shared" si="14"/>
        <v>0.44</v>
      </c>
      <c r="EN6" s="35" t="str">
        <f>IF(EN7="","",IF(EN7="-","【-】","【"&amp;SUBSTITUTE(TEXT(EN7,"#,##0.00"),"-","△")&amp;"】"))</f>
        <v>【0.69】</v>
      </c>
    </row>
    <row r="7" spans="1:144" s="37" customFormat="1" x14ac:dyDescent="0.15">
      <c r="A7" s="29"/>
      <c r="B7" s="38">
        <v>2020</v>
      </c>
      <c r="C7" s="38">
        <v>24023</v>
      </c>
      <c r="D7" s="38">
        <v>46</v>
      </c>
      <c r="E7" s="38">
        <v>1</v>
      </c>
      <c r="F7" s="38">
        <v>0</v>
      </c>
      <c r="G7" s="38">
        <v>1</v>
      </c>
      <c r="H7" s="38" t="s">
        <v>93</v>
      </c>
      <c r="I7" s="38" t="s">
        <v>94</v>
      </c>
      <c r="J7" s="38" t="s">
        <v>95</v>
      </c>
      <c r="K7" s="38" t="s">
        <v>96</v>
      </c>
      <c r="L7" s="38" t="s">
        <v>97</v>
      </c>
      <c r="M7" s="38" t="s">
        <v>98</v>
      </c>
      <c r="N7" s="39" t="s">
        <v>99</v>
      </c>
      <c r="O7" s="39">
        <v>67.239999999999995</v>
      </c>
      <c r="P7" s="39">
        <v>99.01</v>
      </c>
      <c r="Q7" s="39">
        <v>3128</v>
      </c>
      <c r="R7" s="39">
        <v>15143</v>
      </c>
      <c r="S7" s="39">
        <v>337.23</v>
      </c>
      <c r="T7" s="39">
        <v>44.9</v>
      </c>
      <c r="U7" s="39">
        <v>14960</v>
      </c>
      <c r="V7" s="39">
        <v>125.1</v>
      </c>
      <c r="W7" s="39">
        <v>119.58</v>
      </c>
      <c r="X7" s="39">
        <v>118.64</v>
      </c>
      <c r="Y7" s="39">
        <v>124.38</v>
      </c>
      <c r="Z7" s="39">
        <v>121.54</v>
      </c>
      <c r="AA7" s="39">
        <v>119.84</v>
      </c>
      <c r="AB7" s="39">
        <v>119.15</v>
      </c>
      <c r="AC7" s="39">
        <v>111.71</v>
      </c>
      <c r="AD7" s="39">
        <v>110.05</v>
      </c>
      <c r="AE7" s="39">
        <v>108.87</v>
      </c>
      <c r="AF7" s="39">
        <v>108.61</v>
      </c>
      <c r="AG7" s="39">
        <v>109.02</v>
      </c>
      <c r="AH7" s="39">
        <v>110.27</v>
      </c>
      <c r="AI7" s="39">
        <v>0</v>
      </c>
      <c r="AJ7" s="39">
        <v>0</v>
      </c>
      <c r="AK7" s="39">
        <v>0</v>
      </c>
      <c r="AL7" s="39">
        <v>0</v>
      </c>
      <c r="AM7" s="39">
        <v>0</v>
      </c>
      <c r="AN7" s="39">
        <v>1.72</v>
      </c>
      <c r="AO7" s="39">
        <v>2.64</v>
      </c>
      <c r="AP7" s="39">
        <v>3.16</v>
      </c>
      <c r="AQ7" s="39">
        <v>3.59</v>
      </c>
      <c r="AR7" s="39">
        <v>11</v>
      </c>
      <c r="AS7" s="39">
        <v>1.1499999999999999</v>
      </c>
      <c r="AT7" s="39">
        <v>603.15</v>
      </c>
      <c r="AU7" s="39">
        <v>983.06</v>
      </c>
      <c r="AV7" s="39">
        <v>1022.45</v>
      </c>
      <c r="AW7" s="39">
        <v>985.72</v>
      </c>
      <c r="AX7" s="39">
        <v>903.38</v>
      </c>
      <c r="AY7" s="39">
        <v>384.34</v>
      </c>
      <c r="AZ7" s="39">
        <v>359.47</v>
      </c>
      <c r="BA7" s="39">
        <v>369.69</v>
      </c>
      <c r="BB7" s="39">
        <v>379.08</v>
      </c>
      <c r="BC7" s="39">
        <v>371.81</v>
      </c>
      <c r="BD7" s="39">
        <v>260.31</v>
      </c>
      <c r="BE7" s="39">
        <v>486.2</v>
      </c>
      <c r="BF7" s="39">
        <v>487.7</v>
      </c>
      <c r="BG7" s="39">
        <v>493.32</v>
      </c>
      <c r="BH7" s="39">
        <v>496.05</v>
      </c>
      <c r="BI7" s="39">
        <v>484.45</v>
      </c>
      <c r="BJ7" s="39">
        <v>380.58</v>
      </c>
      <c r="BK7" s="39">
        <v>401.79</v>
      </c>
      <c r="BL7" s="39">
        <v>402.99</v>
      </c>
      <c r="BM7" s="39">
        <v>398.98</v>
      </c>
      <c r="BN7" s="39">
        <v>465.85</v>
      </c>
      <c r="BO7" s="39">
        <v>275.67</v>
      </c>
      <c r="BP7" s="39">
        <v>115.5</v>
      </c>
      <c r="BQ7" s="39">
        <v>125.09</v>
      </c>
      <c r="BR7" s="39">
        <v>121.71</v>
      </c>
      <c r="BS7" s="39">
        <v>120.31</v>
      </c>
      <c r="BT7" s="39">
        <v>118.8</v>
      </c>
      <c r="BU7" s="39">
        <v>102.38</v>
      </c>
      <c r="BV7" s="39">
        <v>100.12</v>
      </c>
      <c r="BW7" s="39">
        <v>98.66</v>
      </c>
      <c r="BX7" s="39">
        <v>98.64</v>
      </c>
      <c r="BY7" s="39">
        <v>92.39</v>
      </c>
      <c r="BZ7" s="39">
        <v>100.05</v>
      </c>
      <c r="CA7" s="39">
        <v>145.13999999999999</v>
      </c>
      <c r="CB7" s="39">
        <v>134.49</v>
      </c>
      <c r="CC7" s="39">
        <v>137.97</v>
      </c>
      <c r="CD7" s="39">
        <v>139.69</v>
      </c>
      <c r="CE7" s="39">
        <v>142.36000000000001</v>
      </c>
      <c r="CF7" s="39">
        <v>168.67</v>
      </c>
      <c r="CG7" s="39">
        <v>174.97</v>
      </c>
      <c r="CH7" s="39">
        <v>178.59</v>
      </c>
      <c r="CI7" s="39">
        <v>178.92</v>
      </c>
      <c r="CJ7" s="39">
        <v>192.98</v>
      </c>
      <c r="CK7" s="39">
        <v>166.4</v>
      </c>
      <c r="CL7" s="39">
        <v>82.59</v>
      </c>
      <c r="CM7" s="39">
        <v>80.13</v>
      </c>
      <c r="CN7" s="39">
        <v>78.010000000000005</v>
      </c>
      <c r="CO7" s="39">
        <v>78.05</v>
      </c>
      <c r="CP7" s="39">
        <v>73.77</v>
      </c>
      <c r="CQ7" s="39">
        <v>54.92</v>
      </c>
      <c r="CR7" s="39">
        <v>55.63</v>
      </c>
      <c r="CS7" s="39">
        <v>55.03</v>
      </c>
      <c r="CT7" s="39">
        <v>55.14</v>
      </c>
      <c r="CU7" s="39">
        <v>54.43</v>
      </c>
      <c r="CV7" s="39">
        <v>60.69</v>
      </c>
      <c r="CW7" s="39">
        <v>65.2</v>
      </c>
      <c r="CX7" s="39">
        <v>66.63</v>
      </c>
      <c r="CY7" s="39">
        <v>67.94</v>
      </c>
      <c r="CZ7" s="39">
        <v>67.83</v>
      </c>
      <c r="DA7" s="39">
        <v>72.37</v>
      </c>
      <c r="DB7" s="39">
        <v>82.66</v>
      </c>
      <c r="DC7" s="39">
        <v>82.04</v>
      </c>
      <c r="DD7" s="39">
        <v>81.900000000000006</v>
      </c>
      <c r="DE7" s="39">
        <v>81.39</v>
      </c>
      <c r="DF7" s="39">
        <v>79.44</v>
      </c>
      <c r="DG7" s="39">
        <v>89.82</v>
      </c>
      <c r="DH7" s="39">
        <v>48.79</v>
      </c>
      <c r="DI7" s="39">
        <v>49.44</v>
      </c>
      <c r="DJ7" s="39">
        <v>49.98</v>
      </c>
      <c r="DK7" s="39">
        <v>50.47</v>
      </c>
      <c r="DL7" s="39">
        <v>51.06</v>
      </c>
      <c r="DM7" s="39">
        <v>48.49</v>
      </c>
      <c r="DN7" s="39">
        <v>48.05</v>
      </c>
      <c r="DO7" s="39">
        <v>48.87</v>
      </c>
      <c r="DP7" s="39">
        <v>49.92</v>
      </c>
      <c r="DQ7" s="39">
        <v>49.39</v>
      </c>
      <c r="DR7" s="39">
        <v>50.19</v>
      </c>
      <c r="DS7" s="39">
        <v>8.93</v>
      </c>
      <c r="DT7" s="39">
        <v>8.93</v>
      </c>
      <c r="DU7" s="39">
        <v>8.92</v>
      </c>
      <c r="DV7" s="39">
        <v>10.93</v>
      </c>
      <c r="DW7" s="39">
        <v>14.08</v>
      </c>
      <c r="DX7" s="39">
        <v>12.79</v>
      </c>
      <c r="DY7" s="39">
        <v>13.39</v>
      </c>
      <c r="DZ7" s="39">
        <v>14.85</v>
      </c>
      <c r="EA7" s="39">
        <v>16.88</v>
      </c>
      <c r="EB7" s="39">
        <v>18.57</v>
      </c>
      <c r="EC7" s="39">
        <v>20.63</v>
      </c>
      <c r="ED7" s="39">
        <v>0.42</v>
      </c>
      <c r="EE7" s="39">
        <v>0.42</v>
      </c>
      <c r="EF7" s="39">
        <v>0.42</v>
      </c>
      <c r="EG7" s="39">
        <v>0.98</v>
      </c>
      <c r="EH7" s="39">
        <v>0.74</v>
      </c>
      <c r="EI7" s="39">
        <v>0.71</v>
      </c>
      <c r="EJ7" s="39">
        <v>0.54</v>
      </c>
      <c r="EK7" s="39">
        <v>0.5</v>
      </c>
      <c r="EL7" s="39">
        <v>0.52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向中野　洋人</cp:lastModifiedBy>
  <cp:lastPrinted>2022-01-19T00:15:48Z</cp:lastPrinted>
  <dcterms:created xsi:type="dcterms:W3CDTF">2021-12-03T06:42:44Z</dcterms:created>
  <dcterms:modified xsi:type="dcterms:W3CDTF">2022-01-19T00:15:51Z</dcterms:modified>
  <cp:category/>
</cp:coreProperties>
</file>