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ocuments\水道事業\水道(事務引継データ）\市町村課\経営比較分析表\R3\"/>
    </mc:Choice>
  </mc:AlternateContent>
  <xr:revisionPtr revIDLastSave="0" documentId="13_ncr:1_{7E5C7CF8-FC43-4934-B12B-DA06DF0909C8}" xr6:coauthVersionLast="44" xr6:coauthVersionMax="44" xr10:uidLastSave="{00000000-0000-0000-0000-000000000000}"/>
  <workbookProtection workbookAlgorithmName="SHA-512" workbookHashValue="YhbWeX38rpdsdtVmuwbVBDLBKEf0tIC0YDlMANDmJSH9GcB7aegEywxUQmP0LOxLapnyreWVg6hu8nYaJT2M0A==" workbookSaltValue="25zNOz7+raFOlFJyFPoAbA==" workbookSpinCount="100000" lockStructure="1"/>
  <bookViews>
    <workbookView xWindow="1170" yWindow="45" windowWidth="27435" windowHeight="16155"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<sst xmlns="http://schemas.openxmlformats.org/spreadsheetml/2006/main" count="228" uniqueCount="113">
  <si>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</si>
  <si>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</si>
  <si>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</si>
  <si>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</si>
  <si>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</si>
  <si>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</si>
  <si>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</si>
  <si>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</si>
  <si>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</si>
  <si>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</si>
  <si>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</si>
  <si>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</si>
  <si>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</si>
  <si>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</si>
  <si>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</si>
  <si>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</si>
  <si>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</si>
  <si>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</si>
  <si>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</si>
  <si>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</si>
  <si>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</si>
  <si>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</si>
  <si>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</si>
  <si>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</si>
  <si>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</si>
  <si>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</si>
  <si>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</si>
  <si>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</si>
  <si>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</si>
  <si>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</si>
  <si>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</si>
  <si>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</si>
  <si>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</si>
  <si>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</si>
  <si>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</si>
  <si>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</si>
  <si>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</si>
  <si>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</si>
  <si>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</si>
  <si>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</si>
  <si>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</si>
  <si>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</si>
  <si>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</si>
  <si>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</si>
  <si>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</si>
  <si>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</si>
  <si>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</si>
  <si>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</si>
  <si>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</si>
  <si>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</si>
  <si>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</si>
  <si>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</si>
  <si>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</si>
  <si>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</si>
  <si>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</si>
  <si>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</si>
  <si>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</si>
  <si>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</si>
  <si>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</si>
  <si>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</si>
  <si>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</si>
  <si>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</si>
  <si>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</si>
  <si>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</si>
  <si>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</si>
  <si>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</si>
  <si>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</si>
  <si>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</si>
  <si>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</si>
  <si>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</si>
  <si>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</si>
  <si>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</si>
  <si>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</si>
  <si>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</si>
  <si>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</si>
  <si>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</si>
  <si>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</si>
  <si>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</si>
  <si>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</si>
  <si>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</si>
  <si>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</si>
  <si>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</si>
  <si>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</si>
  <si>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</si>
  <si>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</si>
  <si>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</si>
  <si>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</si>
  <si>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</si>
  <si>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</si>
  <si>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</si>
  <si>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</si>
  <si>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</si>
  <si>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</si>
  <si>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</si>
  <si>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</si>
  <si>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</si>
  <si>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</si>
  <si>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</si>
  <si>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</si>
  <si>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</si>
  <si>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</si>
  <si>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</si>
  <si>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</si>
  <si>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</si>
  <si>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</si>
  <si>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</si>
  <si>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</si>
  <si>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</si>
  <si>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</si>
  <si>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</si>
  <si>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経年化率」に関して、昭和50年代に布設した管が法定耐用年数を経過し更新時期を迎えており類似団体より高い割合となっている。「管路更新率」は昨年度、設計業務を実施しており、令和３年度から増加する見込みである。今後も計画的に管路更新し、老朽管の更新に努めたい。</t>
    <rPh sb="46" eb="48">
      <t>ルイジ</t>
    </rPh>
    <rPh sb="48" eb="50">
      <t>ダンタイ</t>
    </rPh>
    <rPh sb="52" eb="53">
      <t>タカ</t>
    </rPh>
    <rPh sb="54" eb="56">
      <t>ワリアイ</t>
    </rPh>
    <rPh sb="64" eb="66">
      <t>カンロ</t>
    </rPh>
    <rPh sb="66" eb="68">
      <t>コウシン</t>
    </rPh>
    <rPh sb="68" eb="69">
      <t>リツ</t>
    </rPh>
    <rPh sb="71" eb="74">
      <t>サクネンド</t>
    </rPh>
    <rPh sb="75" eb="77">
      <t>セッケイ</t>
    </rPh>
    <rPh sb="77" eb="79">
      <t>ギョウム</t>
    </rPh>
    <rPh sb="87" eb="89">
      <t>レイワ</t>
    </rPh>
    <rPh sb="90" eb="92">
      <t>ネンド</t>
    </rPh>
    <rPh sb="94" eb="96">
      <t>ゾウカ</t>
    </rPh>
    <rPh sb="98" eb="100">
      <t>ミコ</t>
    </rPh>
    <phoneticPr fontId="4"/>
  </si>
  <si>
    <t>令和２年度の「経常収支比率」の増に関しては給水量の増加が主な要因となっているが、一時的なものであり、類似団体平均を上回ったものの、今後増大する更新投資の為に更なる健全経営に努めたい。「企業債残高対給水収益比率」の大幅な増及び「料金回収率」の大幅な減に関してはコロナ感染症対策として全使用者の基本料金を１１ヶ月間減額し、その補填として、一般会計からの繰入があった為、給水収益としては減少したことが要因である。
今後は管路更新による企業債の増加が顕著になることから増加すると予想される。また、「流動比率」は流動負債の減少により一時的に比率が増加したものと思われる。
　「給水原価」は全国平均、類似団体平均とほぼ同率となっており、「施設利用率」及び「有収率」はともに高い水準にある。また、「料金回収率」はコロナに係る料金減免を行ったＲ２以外は１００％を超えていることから、設備投資、それに係る財源の調達が適正に行われている。</t>
    <rPh sb="15" eb="16">
      <t>ゾウ</t>
    </rPh>
    <rPh sb="17" eb="18">
      <t>カン</t>
    </rPh>
    <rPh sb="21" eb="23">
      <t>キュウスイ</t>
    </rPh>
    <rPh sb="23" eb="24">
      <t>リョウ</t>
    </rPh>
    <rPh sb="25" eb="27">
      <t>ゾウカ</t>
    </rPh>
    <rPh sb="28" eb="29">
      <t>オモ</t>
    </rPh>
    <rPh sb="30" eb="32">
      <t>ヨウイン</t>
    </rPh>
    <rPh sb="40" eb="43">
      <t>イチジテキ</t>
    </rPh>
    <rPh sb="50" eb="52">
      <t>ルイジ</t>
    </rPh>
    <rPh sb="52" eb="54">
      <t>ダンタイ</t>
    </rPh>
    <rPh sb="92" eb="95">
      <t>キギョウサイ</t>
    </rPh>
    <rPh sb="95" eb="97">
      <t>ザンダカ</t>
    </rPh>
    <rPh sb="97" eb="98">
      <t>タイ</t>
    </rPh>
    <rPh sb="98" eb="100">
      <t>キュウスイ</t>
    </rPh>
    <rPh sb="100" eb="102">
      <t>シュウエキ</t>
    </rPh>
    <rPh sb="102" eb="104">
      <t>ヒリツ</t>
    </rPh>
    <rPh sb="106" eb="108">
      <t>オオハバ</t>
    </rPh>
    <rPh sb="109" eb="110">
      <t>ゾウ</t>
    </rPh>
    <rPh sb="110" eb="111">
      <t>オヨ</t>
    </rPh>
    <rPh sb="120" eb="122">
      <t>オオハバ</t>
    </rPh>
    <rPh sb="125" eb="126">
      <t>カン</t>
    </rPh>
    <rPh sb="132" eb="135">
      <t>カンセンショウ</t>
    </rPh>
    <rPh sb="135" eb="137">
      <t>タイサク</t>
    </rPh>
    <rPh sb="140" eb="141">
      <t>ゼン</t>
    </rPh>
    <rPh sb="141" eb="144">
      <t>シヨウシャ</t>
    </rPh>
    <rPh sb="145" eb="147">
      <t>キホン</t>
    </rPh>
    <rPh sb="147" eb="149">
      <t>リョウキン</t>
    </rPh>
    <rPh sb="153" eb="155">
      <t>ゲツカン</t>
    </rPh>
    <rPh sb="155" eb="157">
      <t>ゲンガク</t>
    </rPh>
    <rPh sb="161" eb="163">
      <t>ホテン</t>
    </rPh>
    <rPh sb="167" eb="171">
      <t>イッパンカイケイ</t>
    </rPh>
    <rPh sb="174" eb="176">
      <t>クリイレ</t>
    </rPh>
    <rPh sb="180" eb="181">
      <t>タメ</t>
    </rPh>
    <rPh sb="182" eb="184">
      <t>キュウスイ</t>
    </rPh>
    <rPh sb="184" eb="186">
      <t>シュウエキ</t>
    </rPh>
    <rPh sb="190" eb="192">
      <t>ゲンショウ</t>
    </rPh>
    <rPh sb="197" eb="199">
      <t>ヨウイン</t>
    </rPh>
    <rPh sb="204" eb="206">
      <t>コンゴ</t>
    </rPh>
    <rPh sb="235" eb="237">
      <t>ヨソウ</t>
    </rPh>
    <rPh sb="353" eb="354">
      <t>カカ</t>
    </rPh>
    <rPh sb="355" eb="357">
      <t>リョウキン</t>
    </rPh>
    <rPh sb="357" eb="359">
      <t>ゲンメン</t>
    </rPh>
    <rPh sb="360" eb="361">
      <t>オコナ</t>
    </rPh>
    <rPh sb="365" eb="367">
      <t>イガイ</t>
    </rPh>
    <phoneticPr fontId="4"/>
  </si>
  <si>
    <t>当町において、現時点では経営の健全性、効率性及については概ね良好と判断している。今後、人口減に伴う給水収益の減少等、厳しい財政状況が予想されることから、料金改定を含め、各指標を分析し対策を講じる必要がある。
　また、法定耐用年数を経過した管の布設替えの為、投資計画を見直し、更なる老朽管の更新をしていかなければならない。
　それらを踏まえた経営戦略の見直しを令和５年度までに改定する予定としている。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</si>
</sst>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1.25</c:v>
                </c:pt>
                <c:pt idx="1">
                  <c:v>1.33</c:v>
                </c:pt>
                <c:pt idx="2">
                  <c:v>1.41</c:v>
                </c:pt>
                <c:pt idx="3">
                  <c:v>0.65</c:v>
                </c:pt>
                <c:pt idx="4">
                  <c:v>0.17</c:v>
                </c:pt>
              </c:numCache>
            </c:numRef>
          </c:val>
          <c:extLst>
            <c:ext xmlns:c16="http://schemas.microsoft.com/office/drawing/2014/chart" uri="{C3380CC4-5D6E-409C-BE32-E72D297353CC}">
              <c16:uniqueId val="{00000000-31E1-4516-85AE-974B2A82937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31E1-4516-85AE-974B2A82937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68.89</c:v>
                </c:pt>
                <c:pt idx="1">
                  <c:v>71.5</c:v>
                </c:pt>
                <c:pt idx="2">
                  <c:v>69.97</c:v>
                </c:pt>
                <c:pt idx="3">
                  <c:v>70.849999999999994</c:v>
                </c:pt>
                <c:pt idx="4">
                  <c:v>71.88</c:v>
                </c:pt>
              </c:numCache>
            </c:numRef>
          </c:val>
          <c:extLst>
            <c:ext xmlns:c16="http://schemas.microsoft.com/office/drawing/2014/chart" uri="{C3380CC4-5D6E-409C-BE32-E72D297353CC}">
              <c16:uniqueId val="{00000000-8F49-43DA-9CDA-05951C7AEC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8F49-43DA-9CDA-05951C7AEC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89.85</c:v>
                </c:pt>
                <c:pt idx="1">
                  <c:v>89.79</c:v>
                </c:pt>
                <c:pt idx="2">
                  <c:v>88.82</c:v>
                </c:pt>
                <c:pt idx="3">
                  <c:v>86.79</c:v>
                </c:pt>
                <c:pt idx="4">
                  <c:v>87.71</c:v>
                </c:pt>
              </c:numCache>
            </c:numRef>
          </c:val>
          <c:extLst>
            <c:ext xmlns:c16="http://schemas.microsoft.com/office/drawing/2014/chart" uri="{C3380CC4-5D6E-409C-BE32-E72D297353CC}">
              <c16:uniqueId val="{00000000-EC20-4A8B-9615-81801D3B69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C20-4A8B-9615-81801D3B69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99.95</c:v>
                </c:pt>
                <c:pt idx="1">
                  <c:v>106.38</c:v>
                </c:pt>
                <c:pt idx="2">
                  <c:v>111.79</c:v>
                </c:pt>
                <c:pt idx="3">
                  <c:v>119.44</c:v>
                </c:pt>
                <c:pt idx="4">
                  <c:v>126.09</c:v>
                </c:pt>
              </c:numCache>
            </c:numRef>
          </c:val>
          <c:extLst>
            <c:ext xmlns:c16="http://schemas.microsoft.com/office/drawing/2014/chart" uri="{C3380CC4-5D6E-409C-BE32-E72D297353CC}">
              <c16:uniqueId val="{00000000-F64A-4977-B0E3-7712392ED2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F64A-4977-B0E3-7712392ED2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47.42</c:v>
                </c:pt>
                <c:pt idx="1">
                  <c:v>48.83</c:v>
                </c:pt>
                <c:pt idx="2">
                  <c:v>50.16</c:v>
                </c:pt>
                <c:pt idx="3">
                  <c:v>50.4</c:v>
                </c:pt>
                <c:pt idx="4">
                  <c:v>51.14</c:v>
                </c:pt>
              </c:numCache>
            </c:numRef>
          </c:val>
          <c:extLst>
            <c:ext xmlns:c16="http://schemas.microsoft.com/office/drawing/2014/chart" uri="{C3380CC4-5D6E-409C-BE32-E72D297353CC}">
              <c16:uniqueId val="{00000000-6CD1-411D-8B41-FD7CF3793E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6CD1-411D-8B41-FD7CF3793E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45.96</c:v>
                </c:pt>
                <c:pt idx="2">
                  <c:v>44.63</c:v>
                </c:pt>
                <c:pt idx="3">
                  <c:v>43.22</c:v>
                </c:pt>
                <c:pt idx="4">
                  <c:v>43.06</c:v>
                </c:pt>
              </c:numCache>
            </c:numRef>
          </c:val>
          <c:extLst>
            <c:ext xmlns:c16="http://schemas.microsoft.com/office/drawing/2014/chart" uri="{C3380CC4-5D6E-409C-BE32-E72D297353CC}">
              <c16:uniqueId val="{00000000-A007-400C-B572-1679E4EA96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A007-400C-B572-1679E4EA96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59-4801-AB82-EBC64B58FC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4159-4801-AB82-EBC64B58FC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400.87</c:v>
                </c:pt>
                <c:pt idx="1">
                  <c:v>324.77</c:v>
                </c:pt>
                <c:pt idx="2">
                  <c:v>343.7</c:v>
                </c:pt>
                <c:pt idx="3">
                  <c:v>426.6</c:v>
                </c:pt>
                <c:pt idx="4">
                  <c:v>456.62</c:v>
                </c:pt>
              </c:numCache>
            </c:numRef>
          </c:val>
          <c:extLst>
            <c:ext xmlns:c16="http://schemas.microsoft.com/office/drawing/2014/chart" uri="{C3380CC4-5D6E-409C-BE32-E72D297353CC}">
              <c16:uniqueId val="{00000000-0C79-41FA-9FFB-729C1D5A42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0C79-41FA-9FFB-729C1D5A42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523.45000000000005</c:v>
                </c:pt>
                <c:pt idx="1">
                  <c:v>503.65</c:v>
                </c:pt>
                <c:pt idx="2">
                  <c:v>505.66</c:v>
                </c:pt>
                <c:pt idx="3">
                  <c:v>501.91</c:v>
                </c:pt>
                <c:pt idx="4">
                  <c:v>761.91</c:v>
                </c:pt>
              </c:numCache>
            </c:numRef>
          </c:val>
          <c:extLst>
            <c:ext xmlns:c16="http://schemas.microsoft.com/office/drawing/2014/chart" uri="{C3380CC4-5D6E-409C-BE32-E72D297353CC}">
              <c16:uniqueId val="{00000000-558C-4AAF-87C2-6EE2D2E550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558C-4AAF-87C2-6EE2D2E550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99.35</c:v>
                </c:pt>
                <c:pt idx="1">
                  <c:v>105.94</c:v>
                </c:pt>
                <c:pt idx="2">
                  <c:v>111.85</c:v>
                </c:pt>
                <c:pt idx="3">
                  <c:v>119.78</c:v>
                </c:pt>
                <c:pt idx="4">
                  <c:v>74.459999999999994</c:v>
                </c:pt>
              </c:numCache>
            </c:numRef>
          </c:val>
          <c:extLst>
            <c:ext xmlns:c16="http://schemas.microsoft.com/office/drawing/2014/chart" uri="{C3380CC4-5D6E-409C-BE32-E72D297353CC}">
              <c16:uniqueId val="{00000000-9785-4A8F-8BF9-89261CCAB7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9785-4A8F-8BF9-89261CCAB7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225.1</c:v>
                </c:pt>
                <c:pt idx="1">
                  <c:v>210.67</c:v>
                </c:pt>
                <c:pt idx="2">
                  <c:v>200.32</c:v>
                </c:pt>
                <c:pt idx="3">
                  <c:v>187.47</c:v>
                </c:pt>
                <c:pt idx="4">
                  <c:v>189.78</c:v>
                </c:pt>
              </c:numCache>
            </c:numRef>
          </c:val>
          <c:extLst>
            <c:ext xmlns:c16="http://schemas.microsoft.com/office/drawing/2014/chart" uri="{C3380CC4-5D6E-409C-BE32-E72D297353CC}">
              <c16:uniqueId val="{00000000-3984-45AA-82E5-81277DB6E4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3984-45AA-82E5-81277DB6E4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46"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鶴田町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12499</v>
      </c>
      <c r="AM8" s="71"/>
      <c r="AN8" s="71"/>
      <c r="AO8" s="71"/>
      <c r="AP8" s="71"/>
      <c r="AQ8" s="71"/>
      <c r="AR8" s="71"/>
      <c r="AS8" s="71"/>
      <c r="AT8" s="67">
        <f>データ!$S$6</f>
        <v>46.43</v>
      </c>
      <c r="AU8" s="68"/>
      <c r="AV8" s="68"/>
      <c r="AW8" s="68"/>
      <c r="AX8" s="68"/>
      <c r="AY8" s="68"/>
      <c r="AZ8" s="68"/>
      <c r="BA8" s="68"/>
      <c r="BB8" s="70">
        <f>データ!$T$6</f>
        <v>269.2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46.08</v>
      </c>
      <c r="J10" s="68"/>
      <c r="K10" s="68"/>
      <c r="L10" s="68"/>
      <c r="M10" s="68"/>
      <c r="N10" s="68"/>
      <c r="O10" s="69"/>
      <c r="P10" s="70">
        <f>データ!$P$6</f>
        <v>97.1</v>
      </c>
      <c r="Q10" s="70"/>
      <c r="R10" s="70"/>
      <c r="S10" s="70"/>
      <c r="T10" s="70"/>
      <c r="U10" s="70"/>
      <c r="V10" s="70"/>
      <c r="W10" s="71">
        <f>データ!$Q$6</f>
        <v>4576</v>
      </c>
      <c r="X10" s="71"/>
      <c r="Y10" s="71"/>
      <c r="Z10" s="71"/>
      <c r="AA10" s="71"/>
      <c r="AB10" s="71"/>
      <c r="AC10" s="71"/>
      <c r="AD10" s="2"/>
      <c r="AE10" s="2"/>
      <c r="AF10" s="2"/>
      <c r="AG10" s="2"/>
      <c r="AH10" s="4"/>
      <c r="AI10" s="4"/>
      <c r="AJ10" s="4"/>
      <c r="AK10" s="4"/>
      <c r="AL10" s="71">
        <f>データ!$U$6</f>
        <v>12238</v>
      </c>
      <c r="AM10" s="71"/>
      <c r="AN10" s="71"/>
      <c r="AO10" s="71"/>
      <c r="AP10" s="71"/>
      <c r="AQ10" s="71"/>
      <c r="AR10" s="71"/>
      <c r="AS10" s="71"/>
      <c r="AT10" s="67">
        <f>データ!$V$6</f>
        <v>46.4</v>
      </c>
      <c r="AU10" s="68"/>
      <c r="AV10" s="68"/>
      <c r="AW10" s="68"/>
      <c r="AX10" s="68"/>
      <c r="AY10" s="68"/>
      <c r="AZ10" s="68"/>
      <c r="BA10" s="68"/>
      <c r="BB10" s="70">
        <f>データ!$W$6</f>
        <v>263.75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X5sNsfqBMqJ0vZ8M+MjkQ3OCFnZIFv6X42ia1nh9CBAauw0mDJo/3xjG74LFncHTJfXV8J0d/IkCFG8rtYmdA==" saltValue="6NlipOOuYDhouvIyjbtU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23841</v>
      </c>
      <c r="D6" s="34">
        <f t="shared" si="3"/>
        <v>46</v>
      </c>
      <c r="E6" s="34">
        <f t="shared" si="3"/>
        <v>1</v>
      </c>
      <c r="F6" s="34">
        <f t="shared" si="3"/>
        <v>0</v>
      </c>
      <c r="G6" s="34">
        <f t="shared" si="3"/>
        <v>1</v>
      </c>
      <c r="H6" s="34" t="str">
        <f t="shared" si="3"/>
        <v>青森県　鶴田町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46.08</v>
      </c>
      <c r="P6" s="35">
        <f t="shared" si="3"/>
        <v>97.1</v>
      </c>
      <c r="Q6" s="35">
        <f t="shared" si="3"/>
        <v>4576</v>
      </c>
      <c r="R6" s="35">
        <f t="shared" si="3"/>
        <v>12499</v>
      </c>
      <c r="S6" s="35">
        <f t="shared" si="3"/>
        <v>46.43</v>
      </c>
      <c r="T6" s="35">
        <f t="shared" si="3"/>
        <v>269.2</v>
      </c>
      <c r="U6" s="35">
        <f t="shared" si="3"/>
        <v>12238</v>
      </c>
      <c r="V6" s="35">
        <f t="shared" si="3"/>
        <v>46.4</v>
      </c>
      <c r="W6" s="35">
        <f t="shared" si="3"/>
        <v>263.75</v>
      </c>
      <c r="X6" s="36">
        <f>IF(X7="",NA(),X7)</f>
        <v>99.95</v>
      </c>
      <c r="Y6" s="36">
        <f t="shared" ref="Y6:AG6" si="4">IF(Y7="",NA(),Y7)</f>
        <v>106.38</v>
      </c>
      <c r="Z6" s="36">
        <f t="shared" si="4"/>
        <v>111.79</v>
      </c>
      <c r="AA6" s="36">
        <f t="shared" si="4"/>
        <v>119.44</v>
      </c>
      <c r="AB6" s="36">
        <f t="shared" si="4"/>
        <v>126.09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400.87</v>
      </c>
      <c r="AU6" s="36">
        <f t="shared" ref="AU6:BC6" si="6">IF(AU7="",NA(),AU7)</f>
        <v>324.77</v>
      </c>
      <c r="AV6" s="36">
        <f t="shared" si="6"/>
        <v>343.7</v>
      </c>
      <c r="AW6" s="36">
        <f t="shared" si="6"/>
        <v>426.6</v>
      </c>
      <c r="AX6" s="36">
        <f t="shared" si="6"/>
        <v>456.62</v>
      </c>
      <c r="AY6" s="36">
        <f t="shared" si="6"/>
        <v>388.67</v>
      </c>
      <c r="AZ6" s="36">
        <f t="shared" si="6"/>
        <v>355.27</v>
      </c>
      <c r="BA6" s="36">
        <f t="shared" si="6"/>
        <v>359.7</v>
      </c>
      <c r="BB6" s="36">
        <f t="shared" si="6"/>
        <v>362.93</v>
      </c>
      <c r="BC6" s="36">
        <f t="shared" si="6"/>
        <v>371.81</v>
      </c>
      <c r="BD6" s="35" t="str">
        <f>IF(BD7="","",IF(BD7="-","【-】","【"&amp;SUBSTITUTE(TEXT(BD7,"#,##0.00"),"-","△")&amp;"】"))</f>
        <v>【260.31】</v>
      </c>
      <c r="BE6" s="36">
        <f>IF(BE7="",NA(),BE7)</f>
        <v>523.45000000000005</v>
      </c>
      <c r="BF6" s="36">
        <f t="shared" ref="BF6:BN6" si="7">IF(BF7="",NA(),BF7)</f>
        <v>503.65</v>
      </c>
      <c r="BG6" s="36">
        <f t="shared" si="7"/>
        <v>505.66</v>
      </c>
      <c r="BH6" s="36">
        <f t="shared" si="7"/>
        <v>501.91</v>
      </c>
      <c r="BI6" s="36">
        <f t="shared" si="7"/>
        <v>761.91</v>
      </c>
      <c r="BJ6" s="36">
        <f t="shared" si="7"/>
        <v>422.5</v>
      </c>
      <c r="BK6" s="36">
        <f t="shared" si="7"/>
        <v>458.27</v>
      </c>
      <c r="BL6" s="36">
        <f t="shared" si="7"/>
        <v>447.01</v>
      </c>
      <c r="BM6" s="36">
        <f t="shared" si="7"/>
        <v>439.05</v>
      </c>
      <c r="BN6" s="36">
        <f t="shared" si="7"/>
        <v>465.85</v>
      </c>
      <c r="BO6" s="35" t="str">
        <f>IF(BO7="","",IF(BO7="-","【-】","【"&amp;SUBSTITUTE(TEXT(BO7,"#,##0.00"),"-","△")&amp;"】"))</f>
        <v>【275.67】</v>
      </c>
      <c r="BP6" s="36">
        <f>IF(BP7="",NA(),BP7)</f>
        <v>99.35</v>
      </c>
      <c r="BQ6" s="36">
        <f t="shared" ref="BQ6:BY6" si="8">IF(BQ7="",NA(),BQ7)</f>
        <v>105.94</v>
      </c>
      <c r="BR6" s="36">
        <f t="shared" si="8"/>
        <v>111.85</v>
      </c>
      <c r="BS6" s="36">
        <f t="shared" si="8"/>
        <v>119.78</v>
      </c>
      <c r="BT6" s="36">
        <f t="shared" si="8"/>
        <v>74.459999999999994</v>
      </c>
      <c r="BU6" s="36">
        <f t="shared" si="8"/>
        <v>101.64</v>
      </c>
      <c r="BV6" s="36">
        <f t="shared" si="8"/>
        <v>96.77</v>
      </c>
      <c r="BW6" s="36">
        <f t="shared" si="8"/>
        <v>95.81</v>
      </c>
      <c r="BX6" s="36">
        <f t="shared" si="8"/>
        <v>95.26</v>
      </c>
      <c r="BY6" s="36">
        <f t="shared" si="8"/>
        <v>92.39</v>
      </c>
      <c r="BZ6" s="35" t="str">
        <f>IF(BZ7="","",IF(BZ7="-","【-】","【"&amp;SUBSTITUTE(TEXT(BZ7,"#,##0.00"),"-","△")&amp;"】"))</f>
        <v>【100.05】</v>
      </c>
      <c r="CA6" s="36">
        <f>IF(CA7="",NA(),CA7)</f>
        <v>225.1</v>
      </c>
      <c r="CB6" s="36">
        <f t="shared" ref="CB6:CJ6" si="9">IF(CB7="",NA(),CB7)</f>
        <v>210.67</v>
      </c>
      <c r="CC6" s="36">
        <f t="shared" si="9"/>
        <v>200.32</v>
      </c>
      <c r="CD6" s="36">
        <f t="shared" si="9"/>
        <v>187.47</v>
      </c>
      <c r="CE6" s="36">
        <f t="shared" si="9"/>
        <v>189.78</v>
      </c>
      <c r="CF6" s="36">
        <f t="shared" si="9"/>
        <v>179.16</v>
      </c>
      <c r="CG6" s="36">
        <f t="shared" si="9"/>
        <v>187.18</v>
      </c>
      <c r="CH6" s="36">
        <f t="shared" si="9"/>
        <v>189.58</v>
      </c>
      <c r="CI6" s="36">
        <f t="shared" si="9"/>
        <v>192.82</v>
      </c>
      <c r="CJ6" s="36">
        <f t="shared" si="9"/>
        <v>192.98</v>
      </c>
      <c r="CK6" s="35" t="str">
        <f>IF(CK7="","",IF(CK7="-","【-】","【"&amp;SUBSTITUTE(TEXT(CK7,"#,##0.00"),"-","△")&amp;"】"))</f>
        <v>【166.40】</v>
      </c>
      <c r="CL6" s="36">
        <f>IF(CL7="",NA(),CL7)</f>
        <v>68.89</v>
      </c>
      <c r="CM6" s="36">
        <f t="shared" ref="CM6:CU6" si="10">IF(CM7="",NA(),CM7)</f>
        <v>71.5</v>
      </c>
      <c r="CN6" s="36">
        <f t="shared" si="10"/>
        <v>69.97</v>
      </c>
      <c r="CO6" s="36">
        <f t="shared" si="10"/>
        <v>70.849999999999994</v>
      </c>
      <c r="CP6" s="36">
        <f t="shared" si="10"/>
        <v>71.88</v>
      </c>
      <c r="CQ6" s="36">
        <f t="shared" si="10"/>
        <v>54.24</v>
      </c>
      <c r="CR6" s="36">
        <f t="shared" si="10"/>
        <v>55.88</v>
      </c>
      <c r="CS6" s="36">
        <f t="shared" si="10"/>
        <v>55.22</v>
      </c>
      <c r="CT6" s="36">
        <f t="shared" si="10"/>
        <v>54.05</v>
      </c>
      <c r="CU6" s="36">
        <f t="shared" si="10"/>
        <v>54.43</v>
      </c>
      <c r="CV6" s="35" t="str">
        <f>IF(CV7="","",IF(CV7="-","【-】","【"&amp;SUBSTITUTE(TEXT(CV7,"#,##0.00"),"-","△")&amp;"】"))</f>
        <v>【60.69】</v>
      </c>
      <c r="CW6" s="36">
        <f>IF(CW7="",NA(),CW7)</f>
        <v>89.85</v>
      </c>
      <c r="CX6" s="36">
        <f t="shared" ref="CX6:DF6" si="11">IF(CX7="",NA(),CX7)</f>
        <v>89.79</v>
      </c>
      <c r="CY6" s="36">
        <f t="shared" si="11"/>
        <v>88.82</v>
      </c>
      <c r="CZ6" s="36">
        <f t="shared" si="11"/>
        <v>86.79</v>
      </c>
      <c r="DA6" s="36">
        <f t="shared" si="11"/>
        <v>87.71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47.42</v>
      </c>
      <c r="DI6" s="36">
        <f t="shared" ref="DI6:DQ6" si="12">IF(DI7="",NA(),DI7)</f>
        <v>48.83</v>
      </c>
      <c r="DJ6" s="36">
        <f t="shared" si="12"/>
        <v>50.16</v>
      </c>
      <c r="DK6" s="36">
        <f t="shared" si="12"/>
        <v>50.4</v>
      </c>
      <c r="DL6" s="36">
        <f t="shared" si="12"/>
        <v>51.14</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6">
        <f t="shared" ref="DT6:EB6" si="13">IF(DT7="",NA(),DT7)</f>
        <v>45.96</v>
      </c>
      <c r="DU6" s="36">
        <f t="shared" si="13"/>
        <v>44.63</v>
      </c>
      <c r="DV6" s="36">
        <f t="shared" si="13"/>
        <v>43.22</v>
      </c>
      <c r="DW6" s="36">
        <f t="shared" si="13"/>
        <v>43.06</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1.25</v>
      </c>
      <c r="EE6" s="36">
        <f t="shared" ref="EE6:EM6" si="14">IF(EE7="",NA(),EE7)</f>
        <v>1.33</v>
      </c>
      <c r="EF6" s="36">
        <f t="shared" si="14"/>
        <v>1.41</v>
      </c>
      <c r="EG6" s="36">
        <f t="shared" si="14"/>
        <v>0.65</v>
      </c>
      <c r="EH6" s="36">
        <f t="shared" si="14"/>
        <v>0.17</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23841</v>
      </c>
      <c r="D7" s="38">
        <v>46</v>
      </c>
      <c r="E7" s="38">
        <v>1</v>
      </c>
      <c r="F7" s="38">
        <v>0</v>
      </c>
      <c r="G7" s="38">
        <v>1</v>
      </c>
      <c r="H7" s="38" t="s">
        <v>93</v>
      </c>
      <c r="I7" s="38" t="s">
        <v>94</v>
      </c>
      <c r="J7" s="38" t="s">
        <v>95</v>
      </c>
      <c r="K7" s="38" t="s">
        <v>96</v>
      </c>
      <c r="L7" s="38" t="s">
        <v>97</v>
      </c>
      <c r="M7" s="38" t="s">
        <v>98</v>
      </c>
      <c r="N7" s="39" t="s">
        <v>99</v>
      </c>
      <c r="O7" s="39">
        <v>46.08</v>
      </c>
      <c r="P7" s="39">
        <v>97.1</v>
      </c>
      <c r="Q7" s="39">
        <v>4576</v>
      </c>
      <c r="R7" s="39">
        <v>12499</v>
      </c>
      <c r="S7" s="39">
        <v>46.43</v>
      </c>
      <c r="T7" s="39">
        <v>269.2</v>
      </c>
      <c r="U7" s="39">
        <v>12238</v>
      </c>
      <c r="V7" s="39">
        <v>46.4</v>
      </c>
      <c r="W7" s="39">
        <v>263.75</v>
      </c>
      <c r="X7" s="39">
        <v>99.95</v>
      </c>
      <c r="Y7" s="39">
        <v>106.38</v>
      </c>
      <c r="Z7" s="39">
        <v>111.79</v>
      </c>
      <c r="AA7" s="39">
        <v>119.44</v>
      </c>
      <c r="AB7" s="39">
        <v>126.09</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400.87</v>
      </c>
      <c r="AU7" s="39">
        <v>324.77</v>
      </c>
      <c r="AV7" s="39">
        <v>343.7</v>
      </c>
      <c r="AW7" s="39">
        <v>426.6</v>
      </c>
      <c r="AX7" s="39">
        <v>456.62</v>
      </c>
      <c r="AY7" s="39">
        <v>388.67</v>
      </c>
      <c r="AZ7" s="39">
        <v>355.27</v>
      </c>
      <c r="BA7" s="39">
        <v>359.7</v>
      </c>
      <c r="BB7" s="39">
        <v>362.93</v>
      </c>
      <c r="BC7" s="39">
        <v>371.81</v>
      </c>
      <c r="BD7" s="39">
        <v>260.31</v>
      </c>
      <c r="BE7" s="39">
        <v>523.45000000000005</v>
      </c>
      <c r="BF7" s="39">
        <v>503.65</v>
      </c>
      <c r="BG7" s="39">
        <v>505.66</v>
      </c>
      <c r="BH7" s="39">
        <v>501.91</v>
      </c>
      <c r="BI7" s="39">
        <v>761.91</v>
      </c>
      <c r="BJ7" s="39">
        <v>422.5</v>
      </c>
      <c r="BK7" s="39">
        <v>458.27</v>
      </c>
      <c r="BL7" s="39">
        <v>447.01</v>
      </c>
      <c r="BM7" s="39">
        <v>439.05</v>
      </c>
      <c r="BN7" s="39">
        <v>465.85</v>
      </c>
      <c r="BO7" s="39">
        <v>275.67</v>
      </c>
      <c r="BP7" s="39">
        <v>99.35</v>
      </c>
      <c r="BQ7" s="39">
        <v>105.94</v>
      </c>
      <c r="BR7" s="39">
        <v>111.85</v>
      </c>
      <c r="BS7" s="39">
        <v>119.78</v>
      </c>
      <c r="BT7" s="39">
        <v>74.459999999999994</v>
      </c>
      <c r="BU7" s="39">
        <v>101.64</v>
      </c>
      <c r="BV7" s="39">
        <v>96.77</v>
      </c>
      <c r="BW7" s="39">
        <v>95.81</v>
      </c>
      <c r="BX7" s="39">
        <v>95.26</v>
      </c>
      <c r="BY7" s="39">
        <v>92.39</v>
      </c>
      <c r="BZ7" s="39">
        <v>100.05</v>
      </c>
      <c r="CA7" s="39">
        <v>225.1</v>
      </c>
      <c r="CB7" s="39">
        <v>210.67</v>
      </c>
      <c r="CC7" s="39">
        <v>200.32</v>
      </c>
      <c r="CD7" s="39">
        <v>187.47</v>
      </c>
      <c r="CE7" s="39">
        <v>189.78</v>
      </c>
      <c r="CF7" s="39">
        <v>179.16</v>
      </c>
      <c r="CG7" s="39">
        <v>187.18</v>
      </c>
      <c r="CH7" s="39">
        <v>189.58</v>
      </c>
      <c r="CI7" s="39">
        <v>192.82</v>
      </c>
      <c r="CJ7" s="39">
        <v>192.98</v>
      </c>
      <c r="CK7" s="39">
        <v>166.4</v>
      </c>
      <c r="CL7" s="39">
        <v>68.89</v>
      </c>
      <c r="CM7" s="39">
        <v>71.5</v>
      </c>
      <c r="CN7" s="39">
        <v>69.97</v>
      </c>
      <c r="CO7" s="39">
        <v>70.849999999999994</v>
      </c>
      <c r="CP7" s="39">
        <v>71.88</v>
      </c>
      <c r="CQ7" s="39">
        <v>54.24</v>
      </c>
      <c r="CR7" s="39">
        <v>55.88</v>
      </c>
      <c r="CS7" s="39">
        <v>55.22</v>
      </c>
      <c r="CT7" s="39">
        <v>54.05</v>
      </c>
      <c r="CU7" s="39">
        <v>54.43</v>
      </c>
      <c r="CV7" s="39">
        <v>60.69</v>
      </c>
      <c r="CW7" s="39">
        <v>89.85</v>
      </c>
      <c r="CX7" s="39">
        <v>89.79</v>
      </c>
      <c r="CY7" s="39">
        <v>88.82</v>
      </c>
      <c r="CZ7" s="39">
        <v>86.79</v>
      </c>
      <c r="DA7" s="39">
        <v>87.71</v>
      </c>
      <c r="DB7" s="39">
        <v>81.680000000000007</v>
      </c>
      <c r="DC7" s="39">
        <v>80.989999999999995</v>
      </c>
      <c r="DD7" s="39">
        <v>80.930000000000007</v>
      </c>
      <c r="DE7" s="39">
        <v>80.510000000000005</v>
      </c>
      <c r="DF7" s="39">
        <v>79.44</v>
      </c>
      <c r="DG7" s="39">
        <v>89.82</v>
      </c>
      <c r="DH7" s="39">
        <v>47.42</v>
      </c>
      <c r="DI7" s="39">
        <v>48.83</v>
      </c>
      <c r="DJ7" s="39">
        <v>50.16</v>
      </c>
      <c r="DK7" s="39">
        <v>50.4</v>
      </c>
      <c r="DL7" s="39">
        <v>51.14</v>
      </c>
      <c r="DM7" s="39">
        <v>48.14</v>
      </c>
      <c r="DN7" s="39">
        <v>46.61</v>
      </c>
      <c r="DO7" s="39">
        <v>47.97</v>
      </c>
      <c r="DP7" s="39">
        <v>49.12</v>
      </c>
      <c r="DQ7" s="39">
        <v>49.39</v>
      </c>
      <c r="DR7" s="39">
        <v>50.19</v>
      </c>
      <c r="DS7" s="39">
        <v>0</v>
      </c>
      <c r="DT7" s="39">
        <v>45.96</v>
      </c>
      <c r="DU7" s="39">
        <v>44.63</v>
      </c>
      <c r="DV7" s="39">
        <v>43.22</v>
      </c>
      <c r="DW7" s="39">
        <v>43.06</v>
      </c>
      <c r="DX7" s="39">
        <v>11.13</v>
      </c>
      <c r="DY7" s="39">
        <v>10.84</v>
      </c>
      <c r="DZ7" s="39">
        <v>15.33</v>
      </c>
      <c r="EA7" s="39">
        <v>16.760000000000002</v>
      </c>
      <c r="EB7" s="39">
        <v>18.57</v>
      </c>
      <c r="EC7" s="39">
        <v>20.63</v>
      </c>
      <c r="ED7" s="39">
        <v>1.25</v>
      </c>
      <c r="EE7" s="39">
        <v>1.33</v>
      </c>
      <c r="EF7" s="39">
        <v>1.41</v>
      </c>
      <c r="EG7" s="39">
        <v>0.65</v>
      </c>
      <c r="EH7" s="39">
        <v>0.17</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 忠孝</cp:lastModifiedBy>
  <cp:lastPrinted>2022-02-01T01:46:06Z</cp:lastPrinted>
  <dcterms:created xsi:type="dcterms:W3CDTF">2021-12-03T06:42:42Z</dcterms:created>
  <dcterms:modified xsi:type="dcterms:W3CDTF">2022-02-07T01:22:55Z</dcterms:modified>
  <cp:category/>
</cp:coreProperties>
</file>