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ts-xel63a\share\2下水道係\け_経営分析\R02経営比較分析表\20220209_県修正\"/>
    </mc:Choice>
  </mc:AlternateContent>
  <xr:revisionPtr revIDLastSave="0" documentId="13_ncr:1_{6E70B147-5EFF-491A-ADE1-D0B316C8F863}" xr6:coauthVersionLast="36" xr6:coauthVersionMax="36" xr10:uidLastSave="{00000000-0000-0000-0000-000000000000}"/>
  <workbookProtection workbookAlgorithmName="SHA-512" workbookHashValue="eGKs8huiaWlnHEC27q1RW0e5jJfDvijV1KTBk+hZnoupKml6XIqNEH/uBaaQQBCWKa98B9KruZHNmv0mZhWhnw==" workbookSaltValue="qxHh6DHuFtFmLMUX9aES+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<sst xmlns="http://schemas.openxmlformats.org/spreadsheetml/2006/main" count="236" uniqueCount="120">
  <si>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</si>
  <si>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</si>
  <si>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</si>
  <si>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</si>
  <si>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</si>
  <si>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</si>
  <si>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</si>
  <si>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</si>
  <si>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</si>
  <si>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</si>
  <si>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</si>
  <si>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</si>
  <si>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</si>
  <si>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</si>
  <si>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</si>
  <si>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</si>
  <si>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</si>
  <si>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</si>
  <si>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</si>
  <si>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</si>
  <si>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</si>
  <si>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</si>
  <si>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</si>
  <si>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</si>
  <si>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</si>
  <si>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</si>
  <si>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</si>
  <si>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</si>
  <si>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</si>
  <si>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</si>
  <si>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</si>
  <si>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</si>
  <si>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</si>
  <si>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</si>
  <si>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</si>
  <si>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</si>
  <si>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</si>
  <si>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</si>
  <si>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</si>
  <si>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</si>
  <si>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</si>
  <si>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</si>
  <si>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</si>
  <si>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</si>
  <si>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</si>
  <si>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</si>
  <si>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</si>
  <si>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</si>
  <si>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</si>
  <si>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</si>
  <si>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</si>
  <si>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</si>
  <si>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</si>
  <si>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</si>
  <si>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</si>
  <si>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</si>
  <si>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</si>
  <si>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</si>
  <si>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</si>
  <si>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</si>
  <si>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</si>
  <si>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</si>
  <si>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</si>
  <si>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</si>
  <si>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</si>
  <si>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</si>
  <si>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</si>
  <si>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</si>
  <si>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</si>
  <si>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</si>
  <si>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</si>
  <si>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</si>
  <si>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</si>
  <si>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</si>
  <si>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</si>
  <si>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</si>
  <si>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</si>
  <si>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</si>
  <si>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</si>
  <si>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</si>
  <si>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</si>
  <si>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</si>
  <si>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</si>
  <si>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</si>
  <si>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</si>
  <si>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</si>
  <si>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</si>
  <si>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</si>
  <si>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</si>
  <si>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</si>
  <si>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</si>
  <si>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</si>
  <si>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</si>
  <si>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</si>
  <si>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</si>
  <si>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</si>
  <si>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</si>
  <si>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</si>
  <si>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</si>
  <si>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</si>
  <si>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</si>
  <si>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</si>
  <si>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</si>
  <si>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</si>
  <si>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</si>
  <si>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</si>
  <si>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</si>
  <si>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</si>
  <si>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</si>
  <si>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</si>
  <si>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</si>
  <si>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</si>
  <si>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</si>
  <si>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</si>
  <si>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</si>
  <si>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</si>
  <si>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</si>
  <si>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平成14年から管渠工事を行っており、耐用年数を超えた管渠は無く、改築はない。</t>
    <rPh sb="2" eb="4">
      <t>ヘイセイ</t>
    </rPh>
    <rPh sb="6" eb="7">
      <t>ネン</t>
    </rPh>
    <rPh sb="9" eb="11">
      <t>カンキョ</t>
    </rPh>
    <rPh sb="11" eb="13">
      <t>コウジ</t>
    </rPh>
    <rPh sb="14" eb="15">
      <t>オコナ</t>
    </rPh>
    <rPh sb="20" eb="22">
      <t>タイヨウ</t>
    </rPh>
    <rPh sb="22" eb="24">
      <t>ネンスウ</t>
    </rPh>
    <rPh sb="25" eb="26">
      <t>コ</t>
    </rPh>
    <rPh sb="28" eb="30">
      <t>カンキョ</t>
    </rPh>
    <rPh sb="31" eb="32">
      <t>ナ</t>
    </rPh>
    <rPh sb="34" eb="36">
      <t>カイチク</t>
    </rPh>
    <phoneticPr fontId="4"/>
  </si>
  <si>
    <t xml:space="preserve">
　収益的収支比率は、平成30年度までは、100％前後で横ばいとなっていたが、令和元年度より法改正による施設改修を行っており、令和2年度では89％に減少している。
　また、経費回収率が100％を下回っており、現在のところ、使用料収入以外の収入（一般会計繰入金）により経営の安定が図られている。
　施設利用率及び水洗化率については、年々増加しているものの、過疎化（←社会減（転出等）かと思われる。）による処理区内人口の減、水洗化人口の減に伴い、加入率が類似団体と比較し、低い状況にある。
　このことから、今後は未収金の回収、新規加入者を増やすための取組、使用料金の見直し等を進めていく必要がある。</t>
    <rPh sb="2" eb="5">
      <t>シュウエキテキ</t>
    </rPh>
    <rPh sb="5" eb="7">
      <t>シュウシ</t>
    </rPh>
    <rPh sb="7" eb="9">
      <t>ヒリツ</t>
    </rPh>
    <rPh sb="11" eb="13">
      <t>ヘイセイ</t>
    </rPh>
    <rPh sb="15" eb="17">
      <t>ネンド</t>
    </rPh>
    <rPh sb="25" eb="27">
      <t>ゼンゴ</t>
    </rPh>
    <rPh sb="28" eb="29">
      <t>ヨコ</t>
    </rPh>
    <rPh sb="39" eb="41">
      <t>レイワ</t>
    </rPh>
    <rPh sb="41" eb="44">
      <t>ガンネンド</t>
    </rPh>
    <rPh sb="46" eb="49">
      <t>ホウカイセイ</t>
    </rPh>
    <rPh sb="52" eb="54">
      <t>シセツ</t>
    </rPh>
    <rPh sb="54" eb="56">
      <t>カイシュウ</t>
    </rPh>
    <rPh sb="57" eb="58">
      <t>オコナ</t>
    </rPh>
    <rPh sb="63" eb="65">
      <t>レイワ</t>
    </rPh>
    <rPh sb="66" eb="68">
      <t>ネンド</t>
    </rPh>
    <rPh sb="74" eb="76">
      <t>ゲンショウ</t>
    </rPh>
    <rPh sb="86" eb="88">
      <t>ケイヒ</t>
    </rPh>
    <rPh sb="88" eb="91">
      <t>カイシュウリツ</t>
    </rPh>
    <rPh sb="97" eb="99">
      <t>シタマワ</t>
    </rPh>
    <rPh sb="104" eb="106">
      <t>ゲンザイ</t>
    </rPh>
    <rPh sb="111" eb="114">
      <t>シヨウリョウ</t>
    </rPh>
    <rPh sb="114" eb="116">
      <t>シュウニュウ</t>
    </rPh>
    <rPh sb="116" eb="118">
      <t>イガイ</t>
    </rPh>
    <rPh sb="119" eb="121">
      <t>シュウニュウ</t>
    </rPh>
    <rPh sb="122" eb="124">
      <t>イッパン</t>
    </rPh>
    <rPh sb="124" eb="126">
      <t>カイケイ</t>
    </rPh>
    <rPh sb="126" eb="129">
      <t>クリイレキン</t>
    </rPh>
    <rPh sb="133" eb="135">
      <t>ケイエイ</t>
    </rPh>
    <rPh sb="136" eb="138">
      <t>アンテイ</t>
    </rPh>
    <rPh sb="139" eb="140">
      <t>ハカ</t>
    </rPh>
    <rPh sb="148" eb="150">
      <t>シセツ</t>
    </rPh>
    <rPh sb="150" eb="152">
      <t>リヨウ</t>
    </rPh>
    <rPh sb="152" eb="153">
      <t>リツ</t>
    </rPh>
    <rPh sb="153" eb="154">
      <t>オヨ</t>
    </rPh>
    <rPh sb="155" eb="158">
      <t>スイセンカ</t>
    </rPh>
    <rPh sb="158" eb="159">
      <t>リツ</t>
    </rPh>
    <rPh sb="165" eb="167">
      <t>ネンネン</t>
    </rPh>
    <rPh sb="167" eb="169">
      <t>ゾウカ</t>
    </rPh>
    <rPh sb="177" eb="180">
      <t>カソカ</t>
    </rPh>
    <rPh sb="182" eb="184">
      <t>シャカイ</t>
    </rPh>
    <rPh sb="184" eb="185">
      <t>ゲン</t>
    </rPh>
    <rPh sb="186" eb="188">
      <t>テンシュツ</t>
    </rPh>
    <rPh sb="188" eb="189">
      <t>トウ</t>
    </rPh>
    <rPh sb="192" eb="193">
      <t>オモ</t>
    </rPh>
    <rPh sb="201" eb="203">
      <t>ショリ</t>
    </rPh>
    <rPh sb="203" eb="205">
      <t>クナイ</t>
    </rPh>
    <rPh sb="205" eb="207">
      <t>ジンコウ</t>
    </rPh>
    <rPh sb="208" eb="209">
      <t>ゲン</t>
    </rPh>
    <rPh sb="210" eb="213">
      <t>スイセンカ</t>
    </rPh>
    <rPh sb="213" eb="215">
      <t>ジンコウ</t>
    </rPh>
    <rPh sb="216" eb="217">
      <t>ゲン</t>
    </rPh>
    <rPh sb="218" eb="219">
      <t>トモナ</t>
    </rPh>
    <rPh sb="221" eb="224">
      <t>カニュウリツ</t>
    </rPh>
    <rPh sb="225" eb="227">
      <t>ルイジ</t>
    </rPh>
    <rPh sb="227" eb="229">
      <t>ダンタイ</t>
    </rPh>
    <rPh sb="230" eb="232">
      <t>ヒカク</t>
    </rPh>
    <rPh sb="234" eb="235">
      <t>ヒク</t>
    </rPh>
    <rPh sb="236" eb="238">
      <t>ジョウキョウ</t>
    </rPh>
    <rPh sb="251" eb="253">
      <t>コンゴ</t>
    </rPh>
    <rPh sb="254" eb="257">
      <t>ミシュウキン</t>
    </rPh>
    <rPh sb="258" eb="260">
      <t>カイシュウ</t>
    </rPh>
    <rPh sb="261" eb="263">
      <t>シンキ</t>
    </rPh>
    <rPh sb="263" eb="266">
      <t>カニュウシャ</t>
    </rPh>
    <rPh sb="267" eb="268">
      <t>フ</t>
    </rPh>
    <rPh sb="273" eb="275">
      <t>トリクミ</t>
    </rPh>
    <rPh sb="276" eb="278">
      <t>シヨウ</t>
    </rPh>
    <rPh sb="278" eb="280">
      <t>リョウキン</t>
    </rPh>
    <rPh sb="281" eb="283">
      <t>ミナオ</t>
    </rPh>
    <rPh sb="284" eb="285">
      <t>トウ</t>
    </rPh>
    <rPh sb="286" eb="287">
      <t>スス</t>
    </rPh>
    <rPh sb="291" eb="293">
      <t>ヒツヨウ</t>
    </rPh>
    <phoneticPr fontId="4"/>
  </si>
  <si>
    <t xml:space="preserve">
　現在のところ、経営状況は安定しているが、過疎化等（←社会減（転出等）かと思われる。）による急激な人口減少に伴う使用料収入の減少、及び施設の改築（更新・長寿命化）による費用の増加が見込まれるため、未収金の回収、維持管理費の削減等、事業運営について十分な検討が必要である。
　そのことから、長期的な基本計画である経営戦略の改定を実施し、経営の健全化を図るための取組を進めていく。</t>
    <rPh sb="2" eb="4">
      <t>ゲンザイ</t>
    </rPh>
    <rPh sb="9" eb="11">
      <t>ケイエイ</t>
    </rPh>
    <rPh sb="11" eb="13">
      <t>ジョウキョウ</t>
    </rPh>
    <rPh sb="14" eb="16">
      <t>アンテイ</t>
    </rPh>
    <rPh sb="22" eb="25">
      <t>カソカ</t>
    </rPh>
    <rPh sb="25" eb="26">
      <t>トウ</t>
    </rPh>
    <rPh sb="47" eb="49">
      <t>キュウゲキ</t>
    </rPh>
    <rPh sb="50" eb="52">
      <t>ジンコウ</t>
    </rPh>
    <rPh sb="52" eb="54">
      <t>ゲンショウ</t>
    </rPh>
    <rPh sb="55" eb="56">
      <t>トモナ</t>
    </rPh>
    <rPh sb="57" eb="60">
      <t>シヨウリョウ</t>
    </rPh>
    <rPh sb="60" eb="62">
      <t>シュウニュウ</t>
    </rPh>
    <rPh sb="63" eb="65">
      <t>ゲンショウ</t>
    </rPh>
    <rPh sb="66" eb="67">
      <t>オヨ</t>
    </rPh>
    <rPh sb="68" eb="70">
      <t>シセツ</t>
    </rPh>
    <rPh sb="71" eb="73">
      <t>カイチク</t>
    </rPh>
    <rPh sb="74" eb="76">
      <t>コウシン</t>
    </rPh>
    <rPh sb="77" eb="81">
      <t>チョウジュミョウカ</t>
    </rPh>
    <rPh sb="85" eb="87">
      <t>ヒヨウ</t>
    </rPh>
    <rPh sb="88" eb="90">
      <t>ゾウカ</t>
    </rPh>
    <rPh sb="91" eb="93">
      <t>ミコ</t>
    </rPh>
    <rPh sb="99" eb="102">
      <t>ミシュウキン</t>
    </rPh>
    <rPh sb="103" eb="105">
      <t>カイシュウ</t>
    </rPh>
    <rPh sb="106" eb="108">
      <t>イジ</t>
    </rPh>
    <rPh sb="108" eb="111">
      <t>カンリヒ</t>
    </rPh>
    <rPh sb="112" eb="114">
      <t>サクゲン</t>
    </rPh>
    <rPh sb="114" eb="115">
      <t>トウ</t>
    </rPh>
    <rPh sb="116" eb="118">
      <t>ジギョウ</t>
    </rPh>
    <rPh sb="118" eb="120">
      <t>ウンエイ</t>
    </rPh>
    <rPh sb="124" eb="126">
      <t>ジュウブン</t>
    </rPh>
    <rPh sb="127" eb="129">
      <t>ケントウ</t>
    </rPh>
    <rPh sb="130" eb="132">
      <t>ヒツヨウ</t>
    </rPh>
    <rPh sb="145" eb="148">
      <t>チョウキテキ</t>
    </rPh>
    <rPh sb="149" eb="151">
      <t>キホン</t>
    </rPh>
    <rPh sb="151" eb="153">
      <t>ケイカク</t>
    </rPh>
    <rPh sb="156" eb="158">
      <t>ケイエイ</t>
    </rPh>
    <rPh sb="158" eb="160">
      <t>センリャク</t>
    </rPh>
    <rPh sb="161" eb="163">
      <t>カイテイ</t>
    </rPh>
    <rPh sb="164" eb="166">
      <t>ジッシ</t>
    </rPh>
    <rPh sb="168" eb="170">
      <t>ケイエイ</t>
    </rPh>
    <rPh sb="171" eb="174">
      <t>ケンゼンカ</t>
    </rPh>
    <rPh sb="175" eb="176">
      <t>ハカ</t>
    </rPh>
    <rPh sb="180" eb="182">
      <t>トリクミ</t>
    </rPh>
    <rPh sb="183" eb="184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</si>
</sst>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F-41B6-AF5D-90762817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F-41B6-AF5D-90762817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28.74</c:v>
                </c:pt>
                <c:pt idx="1">
                  <c:v>29.42</c:v>
                </c:pt>
                <c:pt idx="2">
                  <c:v>28.63</c:v>
                </c:pt>
                <c:pt idx="3">
                  <c:v>29.25</c:v>
                </c:pt>
                <c:pt idx="4">
                  <c:v>34.65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4-49CE-ADA7-18976386E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42.84</c:v>
                </c:pt>
                <c:pt idx="1">
                  <c:v>40.93</c:v>
                </c:pt>
                <c:pt idx="2">
                  <c:v>43.38</c:v>
                </c:pt>
                <c:pt idx="3">
                  <c:v>42.33</c:v>
                </c:pt>
                <c:pt idx="4">
                  <c:v>41.66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4-49CE-ADA7-18976386E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51.99</c:v>
                </c:pt>
                <c:pt idx="1">
                  <c:v>54.89</c:v>
                </c:pt>
                <c:pt idx="2">
                  <c:v>55.31</c:v>
                </c:pt>
                <c:pt idx="3">
                  <c:v>55.56</c:v>
                </c:pt>
                <c:pt idx="4">
                  <c:v>59.63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F-41FC-AA34-700124DCA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62.73</c:v>
                </c:pt>
                <c:pt idx="2">
                  <c:v>62.02</c:v>
                </c:pt>
                <c:pt idx="3">
                  <c:v>62.5</c:v>
                </c:pt>
                <c:pt idx="4">
                  <c:v>58.77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F-41FC-AA34-700124DCA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</c:v>
                </c:pt>
                <c:pt idx="1">
                  <c:v>98.32</c:v>
                </c:pt>
                <c:pt idx="2">
                  <c:v>98.55</c:v>
                </c:pt>
                <c:pt idx="3">
                  <c:v>93.48</c:v>
                </c:pt>
                <c:pt idx="4">
                  <c:v>89.23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4-4214-B105-D09CF68F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4-4214-B105-D09CF68F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F-4FEB-8DD1-0F49666D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F-4FEB-8DD1-0F49666D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A-4C22-9A01-EF469104C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A-4C22-9A01-EF469104C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8-4F45-BFE7-BCE1AD60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8-4F45-BFE7-BCE1AD60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B-4599-8C8E-A04ECD18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B-4599-8C8E-A04ECD18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6-494B-8164-FFD66B73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1051.43</c:v>
                </c:pt>
                <c:pt idx="1">
                  <c:v>982.29</c:v>
                </c:pt>
                <c:pt idx="2">
                  <c:v>713.28</c:v>
                </c:pt>
                <c:pt idx="3">
                  <c:v>673.08</c:v>
                </c:pt>
                <c:pt idx="4">
                  <c:v>746.98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6-494B-8164-FFD66B73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50.93</c:v>
                </c:pt>
                <c:pt idx="2">
                  <c:v>48.63</c:v>
                </c:pt>
                <c:pt idx="3">
                  <c:v>57.9</c:v>
                </c:pt>
                <c:pt idx="4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9-4E0A-9F2C-7997D8E8C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41.25</c:v>
                </c:pt>
                <c:pt idx="2">
                  <c:v>40.75</c:v>
                </c:pt>
                <c:pt idx="3">
                  <c:v>42.44</c:v>
                </c:pt>
                <c:pt idx="4">
                  <c:v>40.49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9-4E0A-9F2C-7997D8E8C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330.25</c:v>
                </c:pt>
                <c:pt idx="1">
                  <c:v>300.82</c:v>
                </c:pt>
                <c:pt idx="2">
                  <c:v>313.76</c:v>
                </c:pt>
                <c:pt idx="3">
                  <c:v>269.44</c:v>
                </c:pt>
                <c:pt idx="4">
                  <c:v>319.75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C-4E74-86F2-F1EE7553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355.22</c:v>
                </c:pt>
                <c:pt idx="1">
                  <c:v>334.48</c:v>
                </c:pt>
                <c:pt idx="2">
                  <c:v>311.70999999999998</c:v>
                </c:pt>
                <c:pt idx="3">
                  <c:v>284.54000000000002</c:v>
                </c:pt>
                <c:pt idx="4">
                  <c:v>274.54000000000002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E74-86F2-F1EE7553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C16" zoomScale="85" zoomScaleNormal="85" workbookViewId="0">
      <selection activeCell="BI65" sqref="BI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板柳町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13211</v>
      </c>
      <c r="AM8" s="69"/>
      <c r="AN8" s="69"/>
      <c r="AO8" s="69"/>
      <c r="AP8" s="69"/>
      <c r="AQ8" s="69"/>
      <c r="AR8" s="69"/>
      <c r="AS8" s="69"/>
      <c r="AT8" s="68">
        <f>データ!T6</f>
        <v>41.88</v>
      </c>
      <c r="AU8" s="68"/>
      <c r="AV8" s="68"/>
      <c r="AW8" s="68"/>
      <c r="AX8" s="68"/>
      <c r="AY8" s="68"/>
      <c r="AZ8" s="68"/>
      <c r="BA8" s="68"/>
      <c r="BB8" s="68">
        <f>データ!U6</f>
        <v>315.45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32.86</v>
      </c>
      <c r="Q10" s="68"/>
      <c r="R10" s="68"/>
      <c r="S10" s="68"/>
      <c r="T10" s="68"/>
      <c r="U10" s="68"/>
      <c r="V10" s="68"/>
      <c r="W10" s="68">
        <f>データ!Q6</f>
        <v>87.27</v>
      </c>
      <c r="X10" s="68"/>
      <c r="Y10" s="68"/>
      <c r="Z10" s="68"/>
      <c r="AA10" s="68"/>
      <c r="AB10" s="68"/>
      <c r="AC10" s="68"/>
      <c r="AD10" s="69">
        <f>データ!R6</f>
        <v>2920</v>
      </c>
      <c r="AE10" s="69"/>
      <c r="AF10" s="69"/>
      <c r="AG10" s="69"/>
      <c r="AH10" s="69"/>
      <c r="AI10" s="69"/>
      <c r="AJ10" s="69"/>
      <c r="AK10" s="2"/>
      <c r="AL10" s="69">
        <f>データ!V6</f>
        <v>4300</v>
      </c>
      <c r="AM10" s="69"/>
      <c r="AN10" s="69"/>
      <c r="AO10" s="69"/>
      <c r="AP10" s="69"/>
      <c r="AQ10" s="69"/>
      <c r="AR10" s="69"/>
      <c r="AS10" s="69"/>
      <c r="AT10" s="68">
        <f>データ!W6</f>
        <v>3.35</v>
      </c>
      <c r="AU10" s="68"/>
      <c r="AV10" s="68"/>
      <c r="AW10" s="68"/>
      <c r="AX10" s="68"/>
      <c r="AY10" s="68"/>
      <c r="AZ10" s="68"/>
      <c r="BA10" s="68"/>
      <c r="BB10" s="68">
        <f>データ!X6</f>
        <v>1283.58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45</v>
      </c>
      <c r="O86" s="26" t="str">
        <f>データ!EO6</f>
        <v>【0.16】</v>
      </c>
    </row>
  </sheetData>
  <sheetProtection algorithmName="SHA-512" hashValue="zW7vYIuetOFAF91KXOZxfK/jgdYpTeqdFb1raBUvGnAyIk7UnjD5zJbkOv7askk/FRa2qYOaIwwVeM4czuusgw==" saltValue="z0cK5pPpNR4L1Q7LjeUHG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23817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32.86</v>
      </c>
      <c r="Q6" s="34">
        <f t="shared" si="3"/>
        <v>87.27</v>
      </c>
      <c r="R6" s="34">
        <f t="shared" si="3"/>
        <v>2920</v>
      </c>
      <c r="S6" s="34">
        <f t="shared" si="3"/>
        <v>13211</v>
      </c>
      <c r="T6" s="34">
        <f t="shared" si="3"/>
        <v>41.88</v>
      </c>
      <c r="U6" s="34">
        <f t="shared" si="3"/>
        <v>315.45</v>
      </c>
      <c r="V6" s="34">
        <f t="shared" si="3"/>
        <v>4300</v>
      </c>
      <c r="W6" s="34">
        <f t="shared" si="3"/>
        <v>3.35</v>
      </c>
      <c r="X6" s="34">
        <f t="shared" si="3"/>
        <v>1283.58</v>
      </c>
      <c r="Y6" s="35">
        <f>IF(Y7="",NA(),Y7)</f>
        <v>97.9</v>
      </c>
      <c r="Z6" s="35">
        <f t="shared" ref="Z6:AH6" si="4">IF(Z7="",NA(),Z7)</f>
        <v>98.32</v>
      </c>
      <c r="AA6" s="35">
        <f t="shared" si="4"/>
        <v>98.55</v>
      </c>
      <c r="AB6" s="35">
        <f t="shared" si="4"/>
        <v>93.48</v>
      </c>
      <c r="AC6" s="35">
        <f t="shared" si="4"/>
        <v>89.23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1051.43</v>
      </c>
      <c r="BL6" s="35">
        <f t="shared" si="7"/>
        <v>982.29</v>
      </c>
      <c r="BM6" s="35">
        <f t="shared" si="7"/>
        <v>713.28</v>
      </c>
      <c r="BN6" s="35">
        <f t="shared" si="7"/>
        <v>673.08</v>
      </c>
      <c r="BO6" s="35">
        <f t="shared" si="7"/>
        <v>746.98</v>
      </c>
      <c r="BP6" s="34" t="str">
        <f>IF(BP7="","",IF(BP7="-","【-】","【"&amp;SUBSTITUTE(TEXT(BP7,"#,##0.00"),"-","△")&amp;"】"))</f>
        <v>【832.52】</v>
      </c>
      <c r="BQ6" s="35">
        <f>IF(BQ7="",NA(),BQ7)</f>
        <v>46.31</v>
      </c>
      <c r="BR6" s="35">
        <f t="shared" ref="BR6:BZ6" si="8">IF(BR7="",NA(),BR7)</f>
        <v>50.93</v>
      </c>
      <c r="BS6" s="35">
        <f t="shared" si="8"/>
        <v>48.63</v>
      </c>
      <c r="BT6" s="35">
        <f t="shared" si="8"/>
        <v>57.9</v>
      </c>
      <c r="BU6" s="35">
        <f t="shared" si="8"/>
        <v>49.3</v>
      </c>
      <c r="BV6" s="35">
        <f t="shared" si="8"/>
        <v>40.06</v>
      </c>
      <c r="BW6" s="35">
        <f t="shared" si="8"/>
        <v>41.25</v>
      </c>
      <c r="BX6" s="35">
        <f t="shared" si="8"/>
        <v>40.75</v>
      </c>
      <c r="BY6" s="35">
        <f t="shared" si="8"/>
        <v>42.44</v>
      </c>
      <c r="BZ6" s="35">
        <f t="shared" si="8"/>
        <v>40.49</v>
      </c>
      <c r="CA6" s="34" t="str">
        <f>IF(CA7="","",IF(CA7="-","【-】","【"&amp;SUBSTITUTE(TEXT(CA7,"#,##0.00"),"-","△")&amp;"】"))</f>
        <v>【60.94】</v>
      </c>
      <c r="CB6" s="35">
        <f>IF(CB7="",NA(),CB7)</f>
        <v>330.25</v>
      </c>
      <c r="CC6" s="35">
        <f t="shared" ref="CC6:CK6" si="9">IF(CC7="",NA(),CC7)</f>
        <v>300.82</v>
      </c>
      <c r="CD6" s="35">
        <f t="shared" si="9"/>
        <v>313.76</v>
      </c>
      <c r="CE6" s="35">
        <f t="shared" si="9"/>
        <v>269.44</v>
      </c>
      <c r="CF6" s="35">
        <f t="shared" si="9"/>
        <v>319.75</v>
      </c>
      <c r="CG6" s="35">
        <f t="shared" si="9"/>
        <v>355.22</v>
      </c>
      <c r="CH6" s="35">
        <f t="shared" si="9"/>
        <v>334.48</v>
      </c>
      <c r="CI6" s="35">
        <f t="shared" si="9"/>
        <v>311.70999999999998</v>
      </c>
      <c r="CJ6" s="35">
        <f t="shared" si="9"/>
        <v>284.54000000000002</v>
      </c>
      <c r="CK6" s="35">
        <f t="shared" si="9"/>
        <v>274.54000000000002</v>
      </c>
      <c r="CL6" s="34" t="str">
        <f>IF(CL7="","",IF(CL7="-","【-】","【"&amp;SUBSTITUTE(TEXT(CL7,"#,##0.00"),"-","△")&amp;"】"))</f>
        <v>【253.04】</v>
      </c>
      <c r="CM6" s="35">
        <f>IF(CM7="",NA(),CM7)</f>
        <v>28.74</v>
      </c>
      <c r="CN6" s="35">
        <f t="shared" ref="CN6:CV6" si="10">IF(CN7="",NA(),CN7)</f>
        <v>29.42</v>
      </c>
      <c r="CO6" s="35">
        <f t="shared" si="10"/>
        <v>28.63</v>
      </c>
      <c r="CP6" s="35">
        <f t="shared" si="10"/>
        <v>29.25</v>
      </c>
      <c r="CQ6" s="35">
        <f t="shared" si="10"/>
        <v>34.65</v>
      </c>
      <c r="CR6" s="35">
        <f t="shared" si="10"/>
        <v>42.84</v>
      </c>
      <c r="CS6" s="35">
        <f t="shared" si="10"/>
        <v>40.93</v>
      </c>
      <c r="CT6" s="35">
        <f t="shared" si="10"/>
        <v>43.38</v>
      </c>
      <c r="CU6" s="35">
        <f t="shared" si="10"/>
        <v>42.33</v>
      </c>
      <c r="CV6" s="35">
        <f t="shared" si="10"/>
        <v>41.66</v>
      </c>
      <c r="CW6" s="34" t="str">
        <f>IF(CW7="","",IF(CW7="-","【-】","【"&amp;SUBSTITUTE(TEXT(CW7,"#,##0.00"),"-","△")&amp;"】"))</f>
        <v>【54.84】</v>
      </c>
      <c r="CX6" s="35">
        <f>IF(CX7="",NA(),CX7)</f>
        <v>51.99</v>
      </c>
      <c r="CY6" s="35">
        <f t="shared" ref="CY6:DG6" si="11">IF(CY7="",NA(),CY7)</f>
        <v>54.89</v>
      </c>
      <c r="CZ6" s="35">
        <f t="shared" si="11"/>
        <v>55.31</v>
      </c>
      <c r="DA6" s="35">
        <f t="shared" si="11"/>
        <v>55.56</v>
      </c>
      <c r="DB6" s="35">
        <f t="shared" si="11"/>
        <v>59.63</v>
      </c>
      <c r="DC6" s="35">
        <f t="shared" si="11"/>
        <v>66.3</v>
      </c>
      <c r="DD6" s="35">
        <f t="shared" si="11"/>
        <v>62.73</v>
      </c>
      <c r="DE6" s="35">
        <f t="shared" si="11"/>
        <v>62.02</v>
      </c>
      <c r="DF6" s="35">
        <f t="shared" si="11"/>
        <v>62.5</v>
      </c>
      <c r="DG6" s="35">
        <f t="shared" si="11"/>
        <v>58.77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4">
        <f t="shared" si="14"/>
        <v>0</v>
      </c>
      <c r="EL6" s="35">
        <f t="shared" si="14"/>
        <v>0.04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23817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32.86</v>
      </c>
      <c r="Q7" s="38">
        <v>87.27</v>
      </c>
      <c r="R7" s="38">
        <v>2920</v>
      </c>
      <c r="S7" s="38">
        <v>13211</v>
      </c>
      <c r="T7" s="38">
        <v>41.88</v>
      </c>
      <c r="U7" s="38">
        <v>315.45</v>
      </c>
      <c r="V7" s="38">
        <v>4300</v>
      </c>
      <c r="W7" s="38">
        <v>3.35</v>
      </c>
      <c r="X7" s="38">
        <v>1283.58</v>
      </c>
      <c r="Y7" s="38">
        <v>97.9</v>
      </c>
      <c r="Z7" s="38">
        <v>98.32</v>
      </c>
      <c r="AA7" s="38">
        <v>98.55</v>
      </c>
      <c r="AB7" s="38">
        <v>93.48</v>
      </c>
      <c r="AC7" s="38">
        <v>89.23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1051.43</v>
      </c>
      <c r="BL7" s="38">
        <v>982.29</v>
      </c>
      <c r="BM7" s="38">
        <v>713.28</v>
      </c>
      <c r="BN7" s="38">
        <v>673.08</v>
      </c>
      <c r="BO7" s="38">
        <v>746.98</v>
      </c>
      <c r="BP7" s="38">
        <v>832.52</v>
      </c>
      <c r="BQ7" s="38">
        <v>46.31</v>
      </c>
      <c r="BR7" s="38">
        <v>50.93</v>
      </c>
      <c r="BS7" s="38">
        <v>48.63</v>
      </c>
      <c r="BT7" s="38">
        <v>57.9</v>
      </c>
      <c r="BU7" s="38">
        <v>49.3</v>
      </c>
      <c r="BV7" s="38">
        <v>40.06</v>
      </c>
      <c r="BW7" s="38">
        <v>41.25</v>
      </c>
      <c r="BX7" s="38">
        <v>40.75</v>
      </c>
      <c r="BY7" s="38">
        <v>42.44</v>
      </c>
      <c r="BZ7" s="38">
        <v>40.49</v>
      </c>
      <c r="CA7" s="38">
        <v>60.94</v>
      </c>
      <c r="CB7" s="38">
        <v>330.25</v>
      </c>
      <c r="CC7" s="38">
        <v>300.82</v>
      </c>
      <c r="CD7" s="38">
        <v>313.76</v>
      </c>
      <c r="CE7" s="38">
        <v>269.44</v>
      </c>
      <c r="CF7" s="38">
        <v>319.75</v>
      </c>
      <c r="CG7" s="38">
        <v>355.22</v>
      </c>
      <c r="CH7" s="38">
        <v>334.48</v>
      </c>
      <c r="CI7" s="38">
        <v>311.70999999999998</v>
      </c>
      <c r="CJ7" s="38">
        <v>284.54000000000002</v>
      </c>
      <c r="CK7" s="38">
        <v>274.54000000000002</v>
      </c>
      <c r="CL7" s="38">
        <v>253.04</v>
      </c>
      <c r="CM7" s="38">
        <v>28.74</v>
      </c>
      <c r="CN7" s="38">
        <v>29.42</v>
      </c>
      <c r="CO7" s="38">
        <v>28.63</v>
      </c>
      <c r="CP7" s="38">
        <v>29.25</v>
      </c>
      <c r="CQ7" s="38">
        <v>34.65</v>
      </c>
      <c r="CR7" s="38">
        <v>42.84</v>
      </c>
      <c r="CS7" s="38">
        <v>40.93</v>
      </c>
      <c r="CT7" s="38">
        <v>43.38</v>
      </c>
      <c r="CU7" s="38">
        <v>42.33</v>
      </c>
      <c r="CV7" s="38">
        <v>41.66</v>
      </c>
      <c r="CW7" s="38">
        <v>54.84</v>
      </c>
      <c r="CX7" s="38">
        <v>51.99</v>
      </c>
      <c r="CY7" s="38">
        <v>54.89</v>
      </c>
      <c r="CZ7" s="38">
        <v>55.31</v>
      </c>
      <c r="DA7" s="38">
        <v>55.56</v>
      </c>
      <c r="DB7" s="38">
        <v>59.63</v>
      </c>
      <c r="DC7" s="38">
        <v>66.3</v>
      </c>
      <c r="DD7" s="38">
        <v>62.73</v>
      </c>
      <c r="DE7" s="38">
        <v>62.02</v>
      </c>
      <c r="DF7" s="38">
        <v>62.5</v>
      </c>
      <c r="DG7" s="38">
        <v>58.77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</v>
      </c>
      <c r="EL7" s="38">
        <v>0.04</v>
      </c>
      <c r="EM7" s="38">
        <v>0</v>
      </c>
      <c r="EN7" s="38">
        <v>0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