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suidounas\common\総務課\前田\経営比較分析表関係\R3 経営比較分析\"/>
    </mc:Choice>
  </mc:AlternateContent>
  <xr:revisionPtr revIDLastSave="0" documentId="13_ncr:1_{72A98785-1D14-4360-83E6-008B1AA2D120}" xr6:coauthVersionLast="47" xr6:coauthVersionMax="47" xr10:uidLastSave="{00000000-0000-0000-0000-000000000000}"/>
  <workbookProtection workbookAlgorithmName="SHA-512" workbookHashValue="VQPwewGPRfs2ZHYY2juO2WxwcM/8hCqLl4uPSFVfyPKmaFlIXxEfVYPAzN42iaIIf6x4XlLhwYHZRJRAHE0OdQ==" workbookSaltValue="4tvMU+4kpdYhbHwgl4DIrA==" workbookSpinCount="100000" lockStructure="1"/>
  <bookViews>
    <workbookView xWindow="-120" yWindow="-120" windowWidth="19440" windowHeight="1500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<sst xmlns="http://schemas.openxmlformats.org/spreadsheetml/2006/main" count="231" uniqueCount="112">
  <si>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</si>
  <si>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</si>
  <si>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</si>
  <si>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</si>
  <si>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</si>
  <si>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</si>
  <si>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</si>
  <si>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</si>
  <si>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</si>
  <si>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</si>
  <si>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</si>
  <si>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</si>
  <si>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</si>
  <si>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</si>
  <si>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</si>
  <si>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</si>
  <si>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</si>
  <si>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</si>
  <si>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</si>
  <si>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</si>
  <si>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</si>
  <si>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</si>
  <si>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</si>
  <si>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</si>
  <si>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</si>
  <si>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</si>
  <si>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</si>
  <si>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</si>
  <si>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</si>
  <si>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</si>
  <si>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</si>
  <si>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</si>
  <si>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</si>
  <si>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</si>
  <si>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</si>
  <si>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</si>
  <si>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</si>
  <si>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</si>
  <si>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</si>
  <si>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</si>
  <si>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</si>
  <si>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</si>
  <si>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</si>
  <si>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</si>
  <si>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</si>
  <si>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</si>
  <si>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</si>
  <si>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</si>
  <si>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</si>
  <si>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</si>
  <si>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</si>
  <si>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</si>
  <si>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</si>
  <si>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</si>
  <si>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</si>
  <si>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</si>
  <si>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</si>
  <si>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</si>
  <si>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</si>
  <si>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</si>
  <si>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</si>
  <si>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</si>
  <si>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</si>
  <si>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</si>
  <si>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</si>
  <si>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</si>
  <si>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</si>
  <si>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</si>
  <si>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</si>
  <si>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</si>
  <si>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</si>
  <si>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</si>
  <si>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</si>
  <si>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</si>
  <si>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</si>
  <si>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</si>
  <si>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</si>
  <si>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</si>
  <si>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</si>
  <si>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</si>
  <si>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</si>
  <si>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</si>
  <si>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</si>
  <si>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</si>
  <si>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</si>
  <si>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</si>
  <si>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</si>
  <si>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</si>
  <si>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</si>
  <si>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</si>
  <si>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</si>
  <si>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</si>
  <si>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津軽広域水道企業団</t>
  </si>
  <si>
    <t>法適用</t>
  </si>
  <si>
    <t>水道事業</t>
  </si>
  <si>
    <t>末端給水事業</t>
  </si>
  <si>
    <t>A6</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</si>
  <si>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</si>
  <si>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</si>
  <si>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</si>
  <si>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</si>
  <si>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</si>
  <si>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</si>
  <si>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</si>
  <si>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</si>
  <si>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</si>
  <si>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</si>
  <si>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</si>
  <si>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</si>
  <si>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老朽管更新事業等により2017年(平成29年)より2049年(令和31年)までに年間5億円程度の事業費をもって順次更新している。
管路経年化率を見ても年々右肩下がりで推移しているためこのまま計画通り進めていく。</t>
    <rPh sb="0" eb="8">
      <t>ロウキュウカンコウシンジギョウトウ</t>
    </rPh>
    <rPh sb="15" eb="16">
      <t>ネン</t>
    </rPh>
    <rPh sb="17" eb="19">
      <t>ヘイセイ</t>
    </rPh>
    <rPh sb="21" eb="22">
      <t>ネン</t>
    </rPh>
    <rPh sb="29" eb="30">
      <t>ネン</t>
    </rPh>
    <rPh sb="31" eb="33">
      <t>レイワ</t>
    </rPh>
    <rPh sb="35" eb="36">
      <t>ネン</t>
    </rPh>
    <rPh sb="40" eb="42">
      <t>ネンカン</t>
    </rPh>
    <rPh sb="43" eb="47">
      <t>オクエンテイド</t>
    </rPh>
    <rPh sb="48" eb="51">
      <t>ジギョウヒ</t>
    </rPh>
    <rPh sb="55" eb="57">
      <t>ジュンジ</t>
    </rPh>
    <rPh sb="57" eb="59">
      <t>コウシン</t>
    </rPh>
    <rPh sb="65" eb="67">
      <t>カンロ</t>
    </rPh>
    <rPh sb="67" eb="69">
      <t>ケイネン</t>
    </rPh>
    <rPh sb="69" eb="70">
      <t>カ</t>
    </rPh>
    <rPh sb="70" eb="71">
      <t>リツ</t>
    </rPh>
    <rPh sb="72" eb="73">
      <t>ミ</t>
    </rPh>
    <rPh sb="75" eb="77">
      <t>ネンネン</t>
    </rPh>
    <rPh sb="77" eb="80">
      <t>ミギカタサ</t>
    </rPh>
    <rPh sb="83" eb="85">
      <t>スイイ</t>
    </rPh>
    <rPh sb="95" eb="98">
      <t>ケイカクドオ</t>
    </rPh>
    <rPh sb="99" eb="100">
      <t>スス</t>
    </rPh>
    <phoneticPr fontId="4"/>
  </si>
  <si>
    <t>　経常収支比率、料金回収率、共に前年度と比べ増加しているがまだ十分な数値とは言えない。
今年度より料金改定を行っているのと、未普及地域の新規使用者の増加により給水収益の増加を見込んでいる。
　また、有収率減少も老朽化による自然漏水や水道管洗浄作業の増加が主な原因である。
老朽管更新事業等で順次布設替しているため、徐々に増加していくものと思われるが、目に見えない漏水に関しては調査等で発見、修繕も視野に入れて考えていく。
有収率の増加は給水収益の増加にも繋がるため、収益の確保により一層努めていかなければならない。</t>
    <rPh sb="1" eb="3">
      <t>ケイジョウ</t>
    </rPh>
    <rPh sb="3" eb="5">
      <t>シュウシ</t>
    </rPh>
    <rPh sb="5" eb="7">
      <t>ヒリツ</t>
    </rPh>
    <rPh sb="8" eb="13">
      <t>リョウキンカイシュウリツ</t>
    </rPh>
    <rPh sb="14" eb="15">
      <t>トモ</t>
    </rPh>
    <rPh sb="16" eb="19">
      <t>ゼンネンド</t>
    </rPh>
    <rPh sb="20" eb="21">
      <t>クラ</t>
    </rPh>
    <rPh sb="22" eb="24">
      <t>ゾウカ</t>
    </rPh>
    <rPh sb="31" eb="33">
      <t>ジュウブン</t>
    </rPh>
    <rPh sb="34" eb="36">
      <t>スウチ</t>
    </rPh>
    <rPh sb="38" eb="39">
      <t>イ</t>
    </rPh>
    <rPh sb="44" eb="47">
      <t>コンネンド</t>
    </rPh>
    <rPh sb="49" eb="51">
      <t>リョウキン</t>
    </rPh>
    <rPh sb="51" eb="53">
      <t>カイテイ</t>
    </rPh>
    <rPh sb="54" eb="55">
      <t>オコナ</t>
    </rPh>
    <rPh sb="62" eb="65">
      <t>ミフキュウ</t>
    </rPh>
    <rPh sb="65" eb="67">
      <t>チイキ</t>
    </rPh>
    <rPh sb="68" eb="70">
      <t>シンキ</t>
    </rPh>
    <rPh sb="70" eb="73">
      <t>シヨウシャ</t>
    </rPh>
    <rPh sb="74" eb="76">
      <t>ゾウカ</t>
    </rPh>
    <rPh sb="79" eb="83">
      <t>キュウスイシュウエキ</t>
    </rPh>
    <rPh sb="84" eb="86">
      <t>ゾウカ</t>
    </rPh>
    <rPh sb="87" eb="89">
      <t>ミコ</t>
    </rPh>
    <rPh sb="105" eb="108">
      <t>ロウキュウカ</t>
    </rPh>
    <rPh sb="111" eb="115">
      <t>シゼンロウスイ</t>
    </rPh>
    <rPh sb="116" eb="118">
      <t>スイドウ</t>
    </rPh>
    <rPh sb="118" eb="119">
      <t>カン</t>
    </rPh>
    <rPh sb="119" eb="121">
      <t>センジョウ</t>
    </rPh>
    <rPh sb="121" eb="123">
      <t>サギョウ</t>
    </rPh>
    <rPh sb="124" eb="126">
      <t>ゾウカ</t>
    </rPh>
    <rPh sb="127" eb="128">
      <t>オモ</t>
    </rPh>
    <rPh sb="129" eb="131">
      <t>ゲンイン</t>
    </rPh>
    <rPh sb="136" eb="139">
      <t>ロウキュウカン</t>
    </rPh>
    <rPh sb="139" eb="143">
      <t>コウシンジギョウ</t>
    </rPh>
    <rPh sb="143" eb="144">
      <t>トウ</t>
    </rPh>
    <rPh sb="145" eb="147">
      <t>ジュンジ</t>
    </rPh>
    <rPh sb="147" eb="150">
      <t>フセツカ</t>
    </rPh>
    <rPh sb="157" eb="159">
      <t>ジョジョ</t>
    </rPh>
    <rPh sb="160" eb="162">
      <t>ゾウカ</t>
    </rPh>
    <rPh sb="169" eb="170">
      <t>オモ</t>
    </rPh>
    <rPh sb="175" eb="176">
      <t>メ</t>
    </rPh>
    <rPh sb="177" eb="178">
      <t>ミ</t>
    </rPh>
    <rPh sb="181" eb="183">
      <t>ロウスイ</t>
    </rPh>
    <rPh sb="184" eb="185">
      <t>カン</t>
    </rPh>
    <rPh sb="188" eb="191">
      <t>チョウサトウ</t>
    </rPh>
    <rPh sb="192" eb="194">
      <t>ハッケン</t>
    </rPh>
    <rPh sb="195" eb="197">
      <t>シュウゼン</t>
    </rPh>
    <rPh sb="198" eb="200">
      <t>シヤ</t>
    </rPh>
    <rPh sb="201" eb="202">
      <t>イ</t>
    </rPh>
    <rPh sb="204" eb="205">
      <t>カンガ</t>
    </rPh>
    <rPh sb="211" eb="214">
      <t>ユウシュウリツ</t>
    </rPh>
    <rPh sb="215" eb="217">
      <t>ゾウカ</t>
    </rPh>
    <rPh sb="218" eb="220">
      <t>キュウスイ</t>
    </rPh>
    <rPh sb="220" eb="222">
      <t>シュウエキ</t>
    </rPh>
    <rPh sb="223" eb="225">
      <t>ゾウカ</t>
    </rPh>
    <rPh sb="227" eb="228">
      <t>ツナ</t>
    </rPh>
    <rPh sb="233" eb="235">
      <t>シュウエキ</t>
    </rPh>
    <rPh sb="236" eb="238">
      <t>カクホ</t>
    </rPh>
    <rPh sb="241" eb="243">
      <t>イッソウ</t>
    </rPh>
    <rPh sb="243" eb="244">
      <t>ツト</t>
    </rPh>
    <phoneticPr fontId="4"/>
  </si>
  <si>
    <t>　令和3年度より水道料金改定の実施、未普及地域からの新規使用者の増加により給水収益は増加しているが、用水供給による受水費やそれに伴う新規施設の減価償却費の増加、使用しなくなった資産の除却費などもあり、数年は非常に厳しい経営状況が続く。
　令和6年度からは高料金対策に要する経費等の繰出金を活用することで収入の確保は出来るものの、厳しい経営状況は続くと思われるので経費削減に努めて運営していかなければならない。
　料金改定の実施による収益や用水供給に切り替わることで発生する費用等、全体の経営の変化を精査し新たに経営戦略も改定する。</t>
    <rPh sb="1" eb="3">
      <t>レイワ</t>
    </rPh>
    <rPh sb="4" eb="6">
      <t>ネンド</t>
    </rPh>
    <rPh sb="8" eb="12">
      <t>スイドウリョウキン</t>
    </rPh>
    <rPh sb="12" eb="14">
      <t>カイテイ</t>
    </rPh>
    <rPh sb="15" eb="17">
      <t>ジッシ</t>
    </rPh>
    <rPh sb="18" eb="23">
      <t>ミフキュウチイキ</t>
    </rPh>
    <rPh sb="26" eb="31">
      <t>シンキシヨウシャ</t>
    </rPh>
    <rPh sb="32" eb="34">
      <t>ゾウカ</t>
    </rPh>
    <rPh sb="37" eb="41">
      <t>キュウスイシュウエキ</t>
    </rPh>
    <rPh sb="42" eb="44">
      <t>ゾウカ</t>
    </rPh>
    <rPh sb="50" eb="52">
      <t>ヨウスイ</t>
    </rPh>
    <rPh sb="52" eb="54">
      <t>キョウキュウ</t>
    </rPh>
    <rPh sb="57" eb="60">
      <t>ジュスイヒ</t>
    </rPh>
    <rPh sb="64" eb="65">
      <t>トモナ</t>
    </rPh>
    <rPh sb="66" eb="70">
      <t>シンキシセツ</t>
    </rPh>
    <rPh sb="71" eb="76">
      <t>ゲンカショウキャクヒ</t>
    </rPh>
    <rPh sb="77" eb="79">
      <t>ゾウカ</t>
    </rPh>
    <rPh sb="80" eb="82">
      <t>シヨウ</t>
    </rPh>
    <rPh sb="88" eb="90">
      <t>シサン</t>
    </rPh>
    <rPh sb="100" eb="102">
      <t>スウネン</t>
    </rPh>
    <rPh sb="103" eb="105">
      <t>ヒジョウ</t>
    </rPh>
    <rPh sb="106" eb="107">
      <t>キビ</t>
    </rPh>
    <rPh sb="109" eb="113">
      <t>ケイエイジョウキョウ</t>
    </rPh>
    <rPh sb="114" eb="115">
      <t>ツヅ</t>
    </rPh>
    <rPh sb="119" eb="121">
      <t>レイワ</t>
    </rPh>
    <rPh sb="122" eb="124">
      <t>ネンド</t>
    </rPh>
    <rPh sb="127" eb="132">
      <t>コウリョウキンタイサク</t>
    </rPh>
    <rPh sb="133" eb="134">
      <t>ヨウ</t>
    </rPh>
    <rPh sb="136" eb="139">
      <t>ケイヒトウ</t>
    </rPh>
    <rPh sb="140" eb="141">
      <t>ク</t>
    </rPh>
    <rPh sb="141" eb="142">
      <t>ダ</t>
    </rPh>
    <rPh sb="142" eb="143">
      <t>キン</t>
    </rPh>
    <rPh sb="144" eb="146">
      <t>カツヨウ</t>
    </rPh>
    <rPh sb="151" eb="153">
      <t>シュウニュウ</t>
    </rPh>
    <rPh sb="154" eb="156">
      <t>カクホ</t>
    </rPh>
    <rPh sb="157" eb="159">
      <t>デキ</t>
    </rPh>
    <rPh sb="164" eb="165">
      <t>キビ</t>
    </rPh>
    <rPh sb="167" eb="171">
      <t>ケイエイジョウキョウ</t>
    </rPh>
    <rPh sb="172" eb="173">
      <t>ツヅ</t>
    </rPh>
    <rPh sb="175" eb="176">
      <t>オモ</t>
    </rPh>
    <rPh sb="181" eb="183">
      <t>ケイヒ</t>
    </rPh>
    <rPh sb="183" eb="185">
      <t>サクゲン</t>
    </rPh>
    <rPh sb="186" eb="187">
      <t>ツト</t>
    </rPh>
    <rPh sb="189" eb="191">
      <t>ウンエイ</t>
    </rPh>
    <rPh sb="206" eb="210">
      <t>リョウキンカイテイ</t>
    </rPh>
    <rPh sb="211" eb="213">
      <t>ジッシ</t>
    </rPh>
    <rPh sb="216" eb="218">
      <t>シュウエキ</t>
    </rPh>
    <rPh sb="219" eb="223">
      <t>ヨウスイキョウキュウ</t>
    </rPh>
    <rPh sb="224" eb="225">
      <t>キ</t>
    </rPh>
    <rPh sb="226" eb="227">
      <t>カ</t>
    </rPh>
    <rPh sb="232" eb="234">
      <t>ハッセイ</t>
    </rPh>
    <rPh sb="236" eb="239">
      <t>ヒヨウトウ</t>
    </rPh>
    <rPh sb="240" eb="242">
      <t>ゼンタイ</t>
    </rPh>
    <rPh sb="243" eb="245">
      <t>ケイエイ</t>
    </rPh>
    <rPh sb="246" eb="248">
      <t>ヘンカ</t>
    </rPh>
    <rPh sb="249" eb="251">
      <t>セイサ</t>
    </rPh>
    <rPh sb="252" eb="253">
      <t>アラ</t>
    </rPh>
    <rPh sb="255" eb="259">
      <t>ケイエイセンリャク</t>
    </rPh>
    <rPh sb="260" eb="262">
      <t>カイテイ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</si>
</sst>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0.76</c:v>
                </c:pt>
                <c:pt idx="1">
                  <c:v>2.02</c:v>
                </c:pt>
                <c:pt idx="2">
                  <c:v>1.47</c:v>
                </c:pt>
                <c:pt idx="3">
                  <c:v>1.21</c:v>
                </c:pt>
                <c:pt idx="4">
                  <c:v>0.94</c:v>
                </c:pt>
              </c:numCache>
            </c:numRef>
          </c:val>
          <c:extLst>
            <c:ext xmlns:c16="http://schemas.microsoft.com/office/drawing/2014/chart" uri="{C3380CC4-5D6E-409C-BE32-E72D297353CC}">
              <c16:uniqueId val="{00000000-745E-4BC8-B695-F24BF232BCD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0.61</c:v>
                </c:pt>
                <c:pt idx="1">
                  <c:v>0.51</c:v>
                </c:pt>
                <c:pt idx="2">
                  <c:v>0.5</c:v>
                </c:pt>
                <c:pt idx="3">
                  <c:v>0.52</c:v>
                </c:pt>
                <c:pt idx="4">
                  <c:v>0.53</c:v>
                </c:pt>
              </c:numCache>
            </c:numRef>
          </c:val>
          <c:smooth val="0"/>
          <c:extLst>
            <c:ext xmlns:c16="http://schemas.microsoft.com/office/drawing/2014/chart" uri="{C3380CC4-5D6E-409C-BE32-E72D297353CC}">
              <c16:uniqueId val="{00000001-745E-4BC8-B695-F24BF232BCD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64.7</c:v>
                </c:pt>
                <c:pt idx="1">
                  <c:v>65.47</c:v>
                </c:pt>
                <c:pt idx="2">
                  <c:v>65.099999999999994</c:v>
                </c:pt>
                <c:pt idx="3">
                  <c:v>64.11</c:v>
                </c:pt>
                <c:pt idx="4">
                  <c:v>65.650000000000006</c:v>
                </c:pt>
              </c:numCache>
            </c:numRef>
          </c:val>
          <c:extLst>
            <c:ext xmlns:c16="http://schemas.microsoft.com/office/drawing/2014/chart" uri="{C3380CC4-5D6E-409C-BE32-E72D297353CC}">
              <c16:uniqueId val="{00000000-EE39-467E-8981-3B88CDEBC28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59.01</c:v>
                </c:pt>
                <c:pt idx="1">
                  <c:v>60.03</c:v>
                </c:pt>
                <c:pt idx="2">
                  <c:v>55.03</c:v>
                </c:pt>
                <c:pt idx="3">
                  <c:v>55.14</c:v>
                </c:pt>
                <c:pt idx="4">
                  <c:v>55.89</c:v>
                </c:pt>
              </c:numCache>
            </c:numRef>
          </c:val>
          <c:smooth val="0"/>
          <c:extLst>
            <c:ext xmlns:c16="http://schemas.microsoft.com/office/drawing/2014/chart" uri="{C3380CC4-5D6E-409C-BE32-E72D297353CC}">
              <c16:uniqueId val="{00000001-EE39-467E-8981-3B88CDEBC28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83.04</c:v>
                </c:pt>
                <c:pt idx="1">
                  <c:v>81.36</c:v>
                </c:pt>
                <c:pt idx="2">
                  <c:v>80.08</c:v>
                </c:pt>
                <c:pt idx="3">
                  <c:v>79.91</c:v>
                </c:pt>
                <c:pt idx="4">
                  <c:v>78.05</c:v>
                </c:pt>
              </c:numCache>
            </c:numRef>
          </c:val>
          <c:extLst>
            <c:ext xmlns:c16="http://schemas.microsoft.com/office/drawing/2014/chart" uri="{C3380CC4-5D6E-409C-BE32-E72D297353CC}">
              <c16:uniqueId val="{00000000-735B-48D1-ADAE-DAB54D12284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85.37</c:v>
                </c:pt>
                <c:pt idx="1">
                  <c:v>84.81</c:v>
                </c:pt>
                <c:pt idx="2">
                  <c:v>81.900000000000006</c:v>
                </c:pt>
                <c:pt idx="3">
                  <c:v>81.39</c:v>
                </c:pt>
                <c:pt idx="4">
                  <c:v>81.27</c:v>
                </c:pt>
              </c:numCache>
            </c:numRef>
          </c:val>
          <c:smooth val="0"/>
          <c:extLst>
            <c:ext xmlns:c16="http://schemas.microsoft.com/office/drawing/2014/chart" uri="{C3380CC4-5D6E-409C-BE32-E72D297353CC}">
              <c16:uniqueId val="{00000001-735B-48D1-ADAE-DAB54D12284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108</c:v>
                </c:pt>
                <c:pt idx="1">
                  <c:v>106.2</c:v>
                </c:pt>
                <c:pt idx="2">
                  <c:v>105.86</c:v>
                </c:pt>
                <c:pt idx="3">
                  <c:v>104.54</c:v>
                </c:pt>
                <c:pt idx="4">
                  <c:v>106.08</c:v>
                </c:pt>
              </c:numCache>
            </c:numRef>
          </c:val>
          <c:extLst>
            <c:ext xmlns:c16="http://schemas.microsoft.com/office/drawing/2014/chart" uri="{C3380CC4-5D6E-409C-BE32-E72D297353CC}">
              <c16:uniqueId val="{00000000-3B49-41D7-831B-3A1B7767059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110.95</c:v>
                </c:pt>
                <c:pt idx="1">
                  <c:v>110.68</c:v>
                </c:pt>
                <c:pt idx="2">
                  <c:v>108.87</c:v>
                </c:pt>
                <c:pt idx="3">
                  <c:v>108.61</c:v>
                </c:pt>
                <c:pt idx="4">
                  <c:v>108.35</c:v>
                </c:pt>
              </c:numCache>
            </c:numRef>
          </c:val>
          <c:smooth val="0"/>
          <c:extLst>
            <c:ext xmlns:c16="http://schemas.microsoft.com/office/drawing/2014/chart" uri="{C3380CC4-5D6E-409C-BE32-E72D297353CC}">
              <c16:uniqueId val="{00000001-3B49-41D7-831B-3A1B7767059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46.42</c:v>
                </c:pt>
                <c:pt idx="1">
                  <c:v>44.34</c:v>
                </c:pt>
                <c:pt idx="2">
                  <c:v>43.62</c:v>
                </c:pt>
                <c:pt idx="3">
                  <c:v>43.9</c:v>
                </c:pt>
                <c:pt idx="4">
                  <c:v>44.23</c:v>
                </c:pt>
              </c:numCache>
            </c:numRef>
          </c:val>
          <c:extLst>
            <c:ext xmlns:c16="http://schemas.microsoft.com/office/drawing/2014/chart" uri="{C3380CC4-5D6E-409C-BE32-E72D297353CC}">
              <c16:uniqueId val="{00000000-F5BB-4290-B68F-AC085EBF03E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c:v>
                </c:pt>
                <c:pt idx="1">
                  <c:v>47.28</c:v>
                </c:pt>
                <c:pt idx="2">
                  <c:v>48.87</c:v>
                </c:pt>
                <c:pt idx="3">
                  <c:v>49.92</c:v>
                </c:pt>
                <c:pt idx="4">
                  <c:v>50.63</c:v>
                </c:pt>
              </c:numCache>
            </c:numRef>
          </c:val>
          <c:smooth val="0"/>
          <c:extLst>
            <c:ext xmlns:c16="http://schemas.microsoft.com/office/drawing/2014/chart" uri="{C3380CC4-5D6E-409C-BE32-E72D297353CC}">
              <c16:uniqueId val="{00000001-F5BB-4290-B68F-AC085EBF03E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14.63</c:v>
                </c:pt>
                <c:pt idx="1">
                  <c:v>11.92</c:v>
                </c:pt>
                <c:pt idx="2">
                  <c:v>10.16</c:v>
                </c:pt>
                <c:pt idx="3">
                  <c:v>8.77</c:v>
                </c:pt>
                <c:pt idx="4">
                  <c:v>7.75</c:v>
                </c:pt>
              </c:numCache>
            </c:numRef>
          </c:val>
          <c:extLst>
            <c:ext xmlns:c16="http://schemas.microsoft.com/office/drawing/2014/chart" uri="{C3380CC4-5D6E-409C-BE32-E72D297353CC}">
              <c16:uniqueId val="{00000000-E6C8-4BB5-9CD6-00C8C1B2B21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12.19</c:v>
                </c:pt>
                <c:pt idx="2">
                  <c:v>14.85</c:v>
                </c:pt>
                <c:pt idx="3">
                  <c:v>16.88</c:v>
                </c:pt>
                <c:pt idx="4">
                  <c:v>18.28</c:v>
                </c:pt>
              </c:numCache>
            </c:numRef>
          </c:val>
          <c:smooth val="0"/>
          <c:extLst>
            <c:ext xmlns:c16="http://schemas.microsoft.com/office/drawing/2014/chart" uri="{C3380CC4-5D6E-409C-BE32-E72D297353CC}">
              <c16:uniqueId val="{00000001-E6C8-4BB5-9CD6-00C8C1B2B21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14A-41C0-AD56-3F7EC96B2BB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3.91</c:v>
                </c:pt>
                <c:pt idx="1">
                  <c:v>3.56</c:v>
                </c:pt>
                <c:pt idx="2">
                  <c:v>3.16</c:v>
                </c:pt>
                <c:pt idx="3">
                  <c:v>3.59</c:v>
                </c:pt>
                <c:pt idx="4">
                  <c:v>3.98</c:v>
                </c:pt>
              </c:numCache>
            </c:numRef>
          </c:val>
          <c:smooth val="0"/>
          <c:extLst>
            <c:ext xmlns:c16="http://schemas.microsoft.com/office/drawing/2014/chart" uri="{C3380CC4-5D6E-409C-BE32-E72D297353CC}">
              <c16:uniqueId val="{00000001-614A-41C0-AD56-3F7EC96B2BB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352.68</c:v>
                </c:pt>
                <c:pt idx="1">
                  <c:v>266.66000000000003</c:v>
                </c:pt>
                <c:pt idx="2">
                  <c:v>613.49</c:v>
                </c:pt>
                <c:pt idx="3">
                  <c:v>229.17</c:v>
                </c:pt>
                <c:pt idx="4">
                  <c:v>277.16000000000003</c:v>
                </c:pt>
              </c:numCache>
            </c:numRef>
          </c:val>
          <c:extLst>
            <c:ext xmlns:c16="http://schemas.microsoft.com/office/drawing/2014/chart" uri="{C3380CC4-5D6E-409C-BE32-E72D297353CC}">
              <c16:uniqueId val="{00000000-92CD-4089-8A75-AD5B87EC5D6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377.63</c:v>
                </c:pt>
                <c:pt idx="1">
                  <c:v>357.34</c:v>
                </c:pt>
                <c:pt idx="2">
                  <c:v>369.69</c:v>
                </c:pt>
                <c:pt idx="3">
                  <c:v>379.08</c:v>
                </c:pt>
                <c:pt idx="4">
                  <c:v>367.55</c:v>
                </c:pt>
              </c:numCache>
            </c:numRef>
          </c:val>
          <c:smooth val="0"/>
          <c:extLst>
            <c:ext xmlns:c16="http://schemas.microsoft.com/office/drawing/2014/chart" uri="{C3380CC4-5D6E-409C-BE32-E72D297353CC}">
              <c16:uniqueId val="{00000001-92CD-4089-8A75-AD5B87EC5D6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743.22</c:v>
                </c:pt>
                <c:pt idx="1">
                  <c:v>775.42</c:v>
                </c:pt>
                <c:pt idx="2">
                  <c:v>842.52</c:v>
                </c:pt>
                <c:pt idx="3">
                  <c:v>920.25</c:v>
                </c:pt>
                <c:pt idx="4">
                  <c:v>992.1</c:v>
                </c:pt>
              </c:numCache>
            </c:numRef>
          </c:val>
          <c:extLst>
            <c:ext xmlns:c16="http://schemas.microsoft.com/office/drawing/2014/chart" uri="{C3380CC4-5D6E-409C-BE32-E72D297353CC}">
              <c16:uniqueId val="{00000000-55A4-451E-93A0-8EAFB2F2EEB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364.71</c:v>
                </c:pt>
                <c:pt idx="1">
                  <c:v>373.69</c:v>
                </c:pt>
                <c:pt idx="2">
                  <c:v>402.99</c:v>
                </c:pt>
                <c:pt idx="3">
                  <c:v>398.98</c:v>
                </c:pt>
                <c:pt idx="4">
                  <c:v>418.68</c:v>
                </c:pt>
              </c:numCache>
            </c:numRef>
          </c:val>
          <c:smooth val="0"/>
          <c:extLst>
            <c:ext xmlns:c16="http://schemas.microsoft.com/office/drawing/2014/chart" uri="{C3380CC4-5D6E-409C-BE32-E72D297353CC}">
              <c16:uniqueId val="{00000001-55A4-451E-93A0-8EAFB2F2EEB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101.47</c:v>
                </c:pt>
                <c:pt idx="1">
                  <c:v>99.57</c:v>
                </c:pt>
                <c:pt idx="2">
                  <c:v>99.26</c:v>
                </c:pt>
                <c:pt idx="3">
                  <c:v>97.9</c:v>
                </c:pt>
                <c:pt idx="4">
                  <c:v>99.38</c:v>
                </c:pt>
              </c:numCache>
            </c:numRef>
          </c:val>
          <c:extLst>
            <c:ext xmlns:c16="http://schemas.microsoft.com/office/drawing/2014/chart" uri="{C3380CC4-5D6E-409C-BE32-E72D297353CC}">
              <c16:uniqueId val="{00000000-246A-464E-BAB0-A8FD8E1CE99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100.65</c:v>
                </c:pt>
                <c:pt idx="1">
                  <c:v>99.87</c:v>
                </c:pt>
                <c:pt idx="2">
                  <c:v>98.66</c:v>
                </c:pt>
                <c:pt idx="3">
                  <c:v>98.64</c:v>
                </c:pt>
                <c:pt idx="4">
                  <c:v>94.78</c:v>
                </c:pt>
              </c:numCache>
            </c:numRef>
          </c:val>
          <c:smooth val="0"/>
          <c:extLst>
            <c:ext xmlns:c16="http://schemas.microsoft.com/office/drawing/2014/chart" uri="{C3380CC4-5D6E-409C-BE32-E72D297353CC}">
              <c16:uniqueId val="{00000001-246A-464E-BAB0-A8FD8E1CE99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279.13</c:v>
                </c:pt>
                <c:pt idx="1">
                  <c:v>284.5</c:v>
                </c:pt>
                <c:pt idx="2">
                  <c:v>286.51</c:v>
                </c:pt>
                <c:pt idx="3">
                  <c:v>291.13</c:v>
                </c:pt>
                <c:pt idx="4">
                  <c:v>285.74</c:v>
                </c:pt>
              </c:numCache>
            </c:numRef>
          </c:val>
          <c:extLst>
            <c:ext xmlns:c16="http://schemas.microsoft.com/office/drawing/2014/chart" uri="{C3380CC4-5D6E-409C-BE32-E72D297353CC}">
              <c16:uniqueId val="{00000000-2CFD-4718-A4BD-7976354AD2B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170.19</c:v>
                </c:pt>
                <c:pt idx="1">
                  <c:v>171.81</c:v>
                </c:pt>
                <c:pt idx="2">
                  <c:v>178.59</c:v>
                </c:pt>
                <c:pt idx="3">
                  <c:v>178.92</c:v>
                </c:pt>
                <c:pt idx="4">
                  <c:v>181.3</c:v>
                </c:pt>
              </c:numCache>
            </c:numRef>
          </c:val>
          <c:smooth val="0"/>
          <c:extLst>
            <c:ext xmlns:c16="http://schemas.microsoft.com/office/drawing/2014/chart" uri="{C3380CC4-5D6E-409C-BE32-E72D297353CC}">
              <c16:uniqueId val="{00000001-2CFD-4718-A4BD-7976354AD2B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J46" zoomScaleNormal="100" workbookViewId="0">
      <selection activeCell="BU86" sqref="BU8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青森県　津軽広域水道企業団</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その他</v>
      </c>
      <c r="AE8" s="60"/>
      <c r="AF8" s="60"/>
      <c r="AG8" s="60"/>
      <c r="AH8" s="60"/>
      <c r="AI8" s="60"/>
      <c r="AJ8" s="60"/>
      <c r="AK8" s="4"/>
      <c r="AL8" s="61" t="str">
        <f>データ!$R$6</f>
        <v>-</v>
      </c>
      <c r="AM8" s="61"/>
      <c r="AN8" s="61"/>
      <c r="AO8" s="61"/>
      <c r="AP8" s="61"/>
      <c r="AQ8" s="61"/>
      <c r="AR8" s="61"/>
      <c r="AS8" s="61"/>
      <c r="AT8" s="52" t="str">
        <f>データ!$S$6</f>
        <v>-</v>
      </c>
      <c r="AU8" s="53"/>
      <c r="AV8" s="53"/>
      <c r="AW8" s="53"/>
      <c r="AX8" s="53"/>
      <c r="AY8" s="53"/>
      <c r="AZ8" s="53"/>
      <c r="BA8" s="53"/>
      <c r="BB8" s="54" t="str">
        <f>データ!$T$6</f>
        <v>-</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71.430000000000007</v>
      </c>
      <c r="J10" s="53"/>
      <c r="K10" s="53"/>
      <c r="L10" s="53"/>
      <c r="M10" s="53"/>
      <c r="N10" s="53"/>
      <c r="O10" s="64"/>
      <c r="P10" s="54">
        <f>データ!$P$6</f>
        <v>86.62</v>
      </c>
      <c r="Q10" s="54"/>
      <c r="R10" s="54"/>
      <c r="S10" s="54"/>
      <c r="T10" s="54"/>
      <c r="U10" s="54"/>
      <c r="V10" s="54"/>
      <c r="W10" s="61">
        <f>データ!$Q$6</f>
        <v>5643</v>
      </c>
      <c r="X10" s="61"/>
      <c r="Y10" s="61"/>
      <c r="Z10" s="61"/>
      <c r="AA10" s="61"/>
      <c r="AB10" s="61"/>
      <c r="AC10" s="61"/>
      <c r="AD10" s="2"/>
      <c r="AE10" s="2"/>
      <c r="AF10" s="2"/>
      <c r="AG10" s="2"/>
      <c r="AH10" s="4"/>
      <c r="AI10" s="4"/>
      <c r="AJ10" s="4"/>
      <c r="AK10" s="4"/>
      <c r="AL10" s="61">
        <f>データ!$U$6</f>
        <v>28639</v>
      </c>
      <c r="AM10" s="61"/>
      <c r="AN10" s="61"/>
      <c r="AO10" s="61"/>
      <c r="AP10" s="61"/>
      <c r="AQ10" s="61"/>
      <c r="AR10" s="61"/>
      <c r="AS10" s="61"/>
      <c r="AT10" s="52">
        <f>データ!$V$6</f>
        <v>365.66</v>
      </c>
      <c r="AU10" s="53"/>
      <c r="AV10" s="53"/>
      <c r="AW10" s="53"/>
      <c r="AX10" s="53"/>
      <c r="AY10" s="53"/>
      <c r="AZ10" s="53"/>
      <c r="BA10" s="53"/>
      <c r="BB10" s="54">
        <f>データ!$W$6</f>
        <v>78.319999999999993</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110</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109</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yuJA3YflHliz68/1vrZh1lCovSRCtPPnlgwgfObCLRCGbGt72tB1z2wtmRGylEonEvVlFU42bMkP6szxeB4pVA==" saltValue="OEgkjZQ5Oo0EOrqDzq7bW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2020</v>
      </c>
      <c r="C6" s="34">
        <f t="shared" ref="C6:W6" si="3">C7</f>
        <v>28665</v>
      </c>
      <c r="D6" s="34">
        <f t="shared" si="3"/>
        <v>46</v>
      </c>
      <c r="E6" s="34">
        <f t="shared" si="3"/>
        <v>1</v>
      </c>
      <c r="F6" s="34">
        <f t="shared" si="3"/>
        <v>0</v>
      </c>
      <c r="G6" s="34">
        <f t="shared" si="3"/>
        <v>1</v>
      </c>
      <c r="H6" s="34" t="str">
        <f t="shared" si="3"/>
        <v>青森県　津軽広域水道企業団</v>
      </c>
      <c r="I6" s="34" t="str">
        <f t="shared" si="3"/>
        <v>法適用</v>
      </c>
      <c r="J6" s="34" t="str">
        <f t="shared" si="3"/>
        <v>水道事業</v>
      </c>
      <c r="K6" s="34" t="str">
        <f t="shared" si="3"/>
        <v>末端給水事業</v>
      </c>
      <c r="L6" s="34" t="str">
        <f t="shared" si="3"/>
        <v>A6</v>
      </c>
      <c r="M6" s="34" t="str">
        <f t="shared" si="3"/>
        <v>その他</v>
      </c>
      <c r="N6" s="35" t="str">
        <f t="shared" si="3"/>
        <v>-</v>
      </c>
      <c r="O6" s="35">
        <f t="shared" si="3"/>
        <v>71.430000000000007</v>
      </c>
      <c r="P6" s="35">
        <f t="shared" si="3"/>
        <v>86.62</v>
      </c>
      <c r="Q6" s="35">
        <f t="shared" si="3"/>
        <v>5643</v>
      </c>
      <c r="R6" s="35" t="str">
        <f t="shared" si="3"/>
        <v>-</v>
      </c>
      <c r="S6" s="35" t="str">
        <f t="shared" si="3"/>
        <v>-</v>
      </c>
      <c r="T6" s="35" t="str">
        <f t="shared" si="3"/>
        <v>-</v>
      </c>
      <c r="U6" s="35">
        <f t="shared" si="3"/>
        <v>28639</v>
      </c>
      <c r="V6" s="35">
        <f t="shared" si="3"/>
        <v>365.66</v>
      </c>
      <c r="W6" s="35">
        <f t="shared" si="3"/>
        <v>78.319999999999993</v>
      </c>
      <c r="X6" s="36">
        <f>IF(X7="",NA(),X7)</f>
        <v>108</v>
      </c>
      <c r="Y6" s="36">
        <f t="shared" ref="Y6:AG6" si="4">IF(Y7="",NA(),Y7)</f>
        <v>106.2</v>
      </c>
      <c r="Z6" s="36">
        <f t="shared" si="4"/>
        <v>105.86</v>
      </c>
      <c r="AA6" s="36">
        <f t="shared" si="4"/>
        <v>104.54</v>
      </c>
      <c r="AB6" s="36">
        <f t="shared" si="4"/>
        <v>106.08</v>
      </c>
      <c r="AC6" s="36">
        <f t="shared" si="4"/>
        <v>110.95</v>
      </c>
      <c r="AD6" s="36">
        <f t="shared" si="4"/>
        <v>110.68</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3.91</v>
      </c>
      <c r="AO6" s="36">
        <f t="shared" si="5"/>
        <v>3.56</v>
      </c>
      <c r="AP6" s="36">
        <f t="shared" si="5"/>
        <v>3.16</v>
      </c>
      <c r="AQ6" s="36">
        <f t="shared" si="5"/>
        <v>3.59</v>
      </c>
      <c r="AR6" s="36">
        <f t="shared" si="5"/>
        <v>3.98</v>
      </c>
      <c r="AS6" s="35" t="str">
        <f>IF(AS7="","",IF(AS7="-","【-】","【"&amp;SUBSTITUTE(TEXT(AS7,"#,##0.00"),"-","△")&amp;"】"))</f>
        <v>【1.15】</v>
      </c>
      <c r="AT6" s="36">
        <f>IF(AT7="",NA(),AT7)</f>
        <v>352.68</v>
      </c>
      <c r="AU6" s="36">
        <f t="shared" ref="AU6:BC6" si="6">IF(AU7="",NA(),AU7)</f>
        <v>266.66000000000003</v>
      </c>
      <c r="AV6" s="36">
        <f t="shared" si="6"/>
        <v>613.49</v>
      </c>
      <c r="AW6" s="36">
        <f t="shared" si="6"/>
        <v>229.17</v>
      </c>
      <c r="AX6" s="36">
        <f t="shared" si="6"/>
        <v>277.16000000000003</v>
      </c>
      <c r="AY6" s="36">
        <f t="shared" si="6"/>
        <v>377.63</v>
      </c>
      <c r="AZ6" s="36">
        <f t="shared" si="6"/>
        <v>357.34</v>
      </c>
      <c r="BA6" s="36">
        <f t="shared" si="6"/>
        <v>369.69</v>
      </c>
      <c r="BB6" s="36">
        <f t="shared" si="6"/>
        <v>379.08</v>
      </c>
      <c r="BC6" s="36">
        <f t="shared" si="6"/>
        <v>367.55</v>
      </c>
      <c r="BD6" s="35" t="str">
        <f>IF(BD7="","",IF(BD7="-","【-】","【"&amp;SUBSTITUTE(TEXT(BD7,"#,##0.00"),"-","△")&amp;"】"))</f>
        <v>【260.31】</v>
      </c>
      <c r="BE6" s="36">
        <f>IF(BE7="",NA(),BE7)</f>
        <v>743.22</v>
      </c>
      <c r="BF6" s="36">
        <f t="shared" ref="BF6:BN6" si="7">IF(BF7="",NA(),BF7)</f>
        <v>775.42</v>
      </c>
      <c r="BG6" s="36">
        <f t="shared" si="7"/>
        <v>842.52</v>
      </c>
      <c r="BH6" s="36">
        <f t="shared" si="7"/>
        <v>920.25</v>
      </c>
      <c r="BI6" s="36">
        <f t="shared" si="7"/>
        <v>992.1</v>
      </c>
      <c r="BJ6" s="36">
        <f t="shared" si="7"/>
        <v>364.71</v>
      </c>
      <c r="BK6" s="36">
        <f t="shared" si="7"/>
        <v>373.69</v>
      </c>
      <c r="BL6" s="36">
        <f t="shared" si="7"/>
        <v>402.99</v>
      </c>
      <c r="BM6" s="36">
        <f t="shared" si="7"/>
        <v>398.98</v>
      </c>
      <c r="BN6" s="36">
        <f t="shared" si="7"/>
        <v>418.68</v>
      </c>
      <c r="BO6" s="35" t="str">
        <f>IF(BO7="","",IF(BO7="-","【-】","【"&amp;SUBSTITUTE(TEXT(BO7,"#,##0.00"),"-","△")&amp;"】"))</f>
        <v>【275.67】</v>
      </c>
      <c r="BP6" s="36">
        <f>IF(BP7="",NA(),BP7)</f>
        <v>101.47</v>
      </c>
      <c r="BQ6" s="36">
        <f t="shared" ref="BQ6:BY6" si="8">IF(BQ7="",NA(),BQ7)</f>
        <v>99.57</v>
      </c>
      <c r="BR6" s="36">
        <f t="shared" si="8"/>
        <v>99.26</v>
      </c>
      <c r="BS6" s="36">
        <f t="shared" si="8"/>
        <v>97.9</v>
      </c>
      <c r="BT6" s="36">
        <f t="shared" si="8"/>
        <v>99.38</v>
      </c>
      <c r="BU6" s="36">
        <f t="shared" si="8"/>
        <v>100.65</v>
      </c>
      <c r="BV6" s="36">
        <f t="shared" si="8"/>
        <v>99.87</v>
      </c>
      <c r="BW6" s="36">
        <f t="shared" si="8"/>
        <v>98.66</v>
      </c>
      <c r="BX6" s="36">
        <f t="shared" si="8"/>
        <v>98.64</v>
      </c>
      <c r="BY6" s="36">
        <f t="shared" si="8"/>
        <v>94.78</v>
      </c>
      <c r="BZ6" s="35" t="str">
        <f>IF(BZ7="","",IF(BZ7="-","【-】","【"&amp;SUBSTITUTE(TEXT(BZ7,"#,##0.00"),"-","△")&amp;"】"))</f>
        <v>【100.05】</v>
      </c>
      <c r="CA6" s="36">
        <f>IF(CA7="",NA(),CA7)</f>
        <v>279.13</v>
      </c>
      <c r="CB6" s="36">
        <f t="shared" ref="CB6:CJ6" si="9">IF(CB7="",NA(),CB7)</f>
        <v>284.5</v>
      </c>
      <c r="CC6" s="36">
        <f t="shared" si="9"/>
        <v>286.51</v>
      </c>
      <c r="CD6" s="36">
        <f t="shared" si="9"/>
        <v>291.13</v>
      </c>
      <c r="CE6" s="36">
        <f t="shared" si="9"/>
        <v>285.74</v>
      </c>
      <c r="CF6" s="36">
        <f t="shared" si="9"/>
        <v>170.19</v>
      </c>
      <c r="CG6" s="36">
        <f t="shared" si="9"/>
        <v>171.81</v>
      </c>
      <c r="CH6" s="36">
        <f t="shared" si="9"/>
        <v>178.59</v>
      </c>
      <c r="CI6" s="36">
        <f t="shared" si="9"/>
        <v>178.92</v>
      </c>
      <c r="CJ6" s="36">
        <f t="shared" si="9"/>
        <v>181.3</v>
      </c>
      <c r="CK6" s="35" t="str">
        <f>IF(CK7="","",IF(CK7="-","【-】","【"&amp;SUBSTITUTE(TEXT(CK7,"#,##0.00"),"-","△")&amp;"】"))</f>
        <v>【166.40】</v>
      </c>
      <c r="CL6" s="36">
        <f>IF(CL7="",NA(),CL7)</f>
        <v>64.7</v>
      </c>
      <c r="CM6" s="36">
        <f t="shared" ref="CM6:CU6" si="10">IF(CM7="",NA(),CM7)</f>
        <v>65.47</v>
      </c>
      <c r="CN6" s="36">
        <f t="shared" si="10"/>
        <v>65.099999999999994</v>
      </c>
      <c r="CO6" s="36">
        <f t="shared" si="10"/>
        <v>64.11</v>
      </c>
      <c r="CP6" s="36">
        <f t="shared" si="10"/>
        <v>65.650000000000006</v>
      </c>
      <c r="CQ6" s="36">
        <f t="shared" si="10"/>
        <v>59.01</v>
      </c>
      <c r="CR6" s="36">
        <f t="shared" si="10"/>
        <v>60.03</v>
      </c>
      <c r="CS6" s="36">
        <f t="shared" si="10"/>
        <v>55.03</v>
      </c>
      <c r="CT6" s="36">
        <f t="shared" si="10"/>
        <v>55.14</v>
      </c>
      <c r="CU6" s="36">
        <f t="shared" si="10"/>
        <v>55.89</v>
      </c>
      <c r="CV6" s="35" t="str">
        <f>IF(CV7="","",IF(CV7="-","【-】","【"&amp;SUBSTITUTE(TEXT(CV7,"#,##0.00"),"-","△")&amp;"】"))</f>
        <v>【60.69】</v>
      </c>
      <c r="CW6" s="36">
        <f>IF(CW7="",NA(),CW7)</f>
        <v>83.04</v>
      </c>
      <c r="CX6" s="36">
        <f t="shared" ref="CX6:DF6" si="11">IF(CX7="",NA(),CX7)</f>
        <v>81.36</v>
      </c>
      <c r="CY6" s="36">
        <f t="shared" si="11"/>
        <v>80.08</v>
      </c>
      <c r="CZ6" s="36">
        <f t="shared" si="11"/>
        <v>79.91</v>
      </c>
      <c r="DA6" s="36">
        <f t="shared" si="11"/>
        <v>78.05</v>
      </c>
      <c r="DB6" s="36">
        <f t="shared" si="11"/>
        <v>85.37</v>
      </c>
      <c r="DC6" s="36">
        <f t="shared" si="11"/>
        <v>84.81</v>
      </c>
      <c r="DD6" s="36">
        <f t="shared" si="11"/>
        <v>81.900000000000006</v>
      </c>
      <c r="DE6" s="36">
        <f t="shared" si="11"/>
        <v>81.39</v>
      </c>
      <c r="DF6" s="36">
        <f t="shared" si="11"/>
        <v>81.27</v>
      </c>
      <c r="DG6" s="35" t="str">
        <f>IF(DG7="","",IF(DG7="-","【-】","【"&amp;SUBSTITUTE(TEXT(DG7,"#,##0.00"),"-","△")&amp;"】"))</f>
        <v>【89.82】</v>
      </c>
      <c r="DH6" s="36">
        <f>IF(DH7="",NA(),DH7)</f>
        <v>46.42</v>
      </c>
      <c r="DI6" s="36">
        <f t="shared" ref="DI6:DQ6" si="12">IF(DI7="",NA(),DI7)</f>
        <v>44.34</v>
      </c>
      <c r="DJ6" s="36">
        <f t="shared" si="12"/>
        <v>43.62</v>
      </c>
      <c r="DK6" s="36">
        <f t="shared" si="12"/>
        <v>43.9</v>
      </c>
      <c r="DL6" s="36">
        <f t="shared" si="12"/>
        <v>44.23</v>
      </c>
      <c r="DM6" s="36">
        <f t="shared" si="12"/>
        <v>46.9</v>
      </c>
      <c r="DN6" s="36">
        <f t="shared" si="12"/>
        <v>47.28</v>
      </c>
      <c r="DO6" s="36">
        <f t="shared" si="12"/>
        <v>48.87</v>
      </c>
      <c r="DP6" s="36">
        <f t="shared" si="12"/>
        <v>49.92</v>
      </c>
      <c r="DQ6" s="36">
        <f t="shared" si="12"/>
        <v>50.63</v>
      </c>
      <c r="DR6" s="35" t="str">
        <f>IF(DR7="","",IF(DR7="-","【-】","【"&amp;SUBSTITUTE(TEXT(DR7,"#,##0.00"),"-","△")&amp;"】"))</f>
        <v>【50.19】</v>
      </c>
      <c r="DS6" s="36">
        <f>IF(DS7="",NA(),DS7)</f>
        <v>14.63</v>
      </c>
      <c r="DT6" s="36">
        <f t="shared" ref="DT6:EB6" si="13">IF(DT7="",NA(),DT7)</f>
        <v>11.92</v>
      </c>
      <c r="DU6" s="36">
        <f t="shared" si="13"/>
        <v>10.16</v>
      </c>
      <c r="DV6" s="36">
        <f t="shared" si="13"/>
        <v>8.77</v>
      </c>
      <c r="DW6" s="36">
        <f t="shared" si="13"/>
        <v>7.75</v>
      </c>
      <c r="DX6" s="36">
        <f t="shared" si="13"/>
        <v>12.03</v>
      </c>
      <c r="DY6" s="36">
        <f t="shared" si="13"/>
        <v>12.19</v>
      </c>
      <c r="DZ6" s="36">
        <f t="shared" si="13"/>
        <v>14.85</v>
      </c>
      <c r="EA6" s="36">
        <f t="shared" si="13"/>
        <v>16.88</v>
      </c>
      <c r="EB6" s="36">
        <f t="shared" si="13"/>
        <v>18.28</v>
      </c>
      <c r="EC6" s="35" t="str">
        <f>IF(EC7="","",IF(EC7="-","【-】","【"&amp;SUBSTITUTE(TEXT(EC7,"#,##0.00"),"-","△")&amp;"】"))</f>
        <v>【20.63】</v>
      </c>
      <c r="ED6" s="36">
        <f>IF(ED7="",NA(),ED7)</f>
        <v>0.76</v>
      </c>
      <c r="EE6" s="36">
        <f t="shared" ref="EE6:EM6" si="14">IF(EE7="",NA(),EE7)</f>
        <v>2.02</v>
      </c>
      <c r="EF6" s="36">
        <f t="shared" si="14"/>
        <v>1.47</v>
      </c>
      <c r="EG6" s="36">
        <f t="shared" si="14"/>
        <v>1.21</v>
      </c>
      <c r="EH6" s="36">
        <f t="shared" si="14"/>
        <v>0.94</v>
      </c>
      <c r="EI6" s="36">
        <f t="shared" si="14"/>
        <v>0.61</v>
      </c>
      <c r="EJ6" s="36">
        <f t="shared" si="14"/>
        <v>0.51</v>
      </c>
      <c r="EK6" s="36">
        <f t="shared" si="14"/>
        <v>0.5</v>
      </c>
      <c r="EL6" s="36">
        <f t="shared" si="14"/>
        <v>0.52</v>
      </c>
      <c r="EM6" s="36">
        <f t="shared" si="14"/>
        <v>0.53</v>
      </c>
      <c r="EN6" s="35" t="str">
        <f>IF(EN7="","",IF(EN7="-","【-】","【"&amp;SUBSTITUTE(TEXT(EN7,"#,##0.00"),"-","△")&amp;"】"))</f>
        <v>【0.69】</v>
      </c>
    </row>
    <row r="7" spans="1:144" s="37" customFormat="1" x14ac:dyDescent="0.15">
      <c r="A7" s="29"/>
      <c r="B7" s="38">
        <v>2020</v>
      </c>
      <c r="C7" s="38">
        <v>28665</v>
      </c>
      <c r="D7" s="38">
        <v>46</v>
      </c>
      <c r="E7" s="38">
        <v>1</v>
      </c>
      <c r="F7" s="38">
        <v>0</v>
      </c>
      <c r="G7" s="38">
        <v>1</v>
      </c>
      <c r="H7" s="38" t="s">
        <v>92</v>
      </c>
      <c r="I7" s="38" t="s">
        <v>93</v>
      </c>
      <c r="J7" s="38" t="s">
        <v>94</v>
      </c>
      <c r="K7" s="38" t="s">
        <v>95</v>
      </c>
      <c r="L7" s="38" t="s">
        <v>96</v>
      </c>
      <c r="M7" s="38" t="s">
        <v>97</v>
      </c>
      <c r="N7" s="39" t="s">
        <v>98</v>
      </c>
      <c r="O7" s="39">
        <v>71.430000000000007</v>
      </c>
      <c r="P7" s="39">
        <v>86.62</v>
      </c>
      <c r="Q7" s="39">
        <v>5643</v>
      </c>
      <c r="R7" s="39" t="s">
        <v>98</v>
      </c>
      <c r="S7" s="39" t="s">
        <v>98</v>
      </c>
      <c r="T7" s="39" t="s">
        <v>98</v>
      </c>
      <c r="U7" s="39">
        <v>28639</v>
      </c>
      <c r="V7" s="39">
        <v>365.66</v>
      </c>
      <c r="W7" s="39">
        <v>78.319999999999993</v>
      </c>
      <c r="X7" s="39">
        <v>108</v>
      </c>
      <c r="Y7" s="39">
        <v>106.2</v>
      </c>
      <c r="Z7" s="39">
        <v>105.86</v>
      </c>
      <c r="AA7" s="39">
        <v>104.54</v>
      </c>
      <c r="AB7" s="39">
        <v>106.08</v>
      </c>
      <c r="AC7" s="39">
        <v>110.95</v>
      </c>
      <c r="AD7" s="39">
        <v>110.68</v>
      </c>
      <c r="AE7" s="39">
        <v>108.87</v>
      </c>
      <c r="AF7" s="39">
        <v>108.61</v>
      </c>
      <c r="AG7" s="39">
        <v>108.35</v>
      </c>
      <c r="AH7" s="39">
        <v>110.27</v>
      </c>
      <c r="AI7" s="39">
        <v>0</v>
      </c>
      <c r="AJ7" s="39">
        <v>0</v>
      </c>
      <c r="AK7" s="39">
        <v>0</v>
      </c>
      <c r="AL7" s="39">
        <v>0</v>
      </c>
      <c r="AM7" s="39">
        <v>0</v>
      </c>
      <c r="AN7" s="39">
        <v>3.91</v>
      </c>
      <c r="AO7" s="39">
        <v>3.56</v>
      </c>
      <c r="AP7" s="39">
        <v>3.16</v>
      </c>
      <c r="AQ7" s="39">
        <v>3.59</v>
      </c>
      <c r="AR7" s="39">
        <v>3.98</v>
      </c>
      <c r="AS7" s="39">
        <v>1.1499999999999999</v>
      </c>
      <c r="AT7" s="39">
        <v>352.68</v>
      </c>
      <c r="AU7" s="39">
        <v>266.66000000000003</v>
      </c>
      <c r="AV7" s="39">
        <v>613.49</v>
      </c>
      <c r="AW7" s="39">
        <v>229.17</v>
      </c>
      <c r="AX7" s="39">
        <v>277.16000000000003</v>
      </c>
      <c r="AY7" s="39">
        <v>377.63</v>
      </c>
      <c r="AZ7" s="39">
        <v>357.34</v>
      </c>
      <c r="BA7" s="39">
        <v>369.69</v>
      </c>
      <c r="BB7" s="39">
        <v>379.08</v>
      </c>
      <c r="BC7" s="39">
        <v>367.55</v>
      </c>
      <c r="BD7" s="39">
        <v>260.31</v>
      </c>
      <c r="BE7" s="39">
        <v>743.22</v>
      </c>
      <c r="BF7" s="39">
        <v>775.42</v>
      </c>
      <c r="BG7" s="39">
        <v>842.52</v>
      </c>
      <c r="BH7" s="39">
        <v>920.25</v>
      </c>
      <c r="BI7" s="39">
        <v>992.1</v>
      </c>
      <c r="BJ7" s="39">
        <v>364.71</v>
      </c>
      <c r="BK7" s="39">
        <v>373.69</v>
      </c>
      <c r="BL7" s="39">
        <v>402.99</v>
      </c>
      <c r="BM7" s="39">
        <v>398.98</v>
      </c>
      <c r="BN7" s="39">
        <v>418.68</v>
      </c>
      <c r="BO7" s="39">
        <v>275.67</v>
      </c>
      <c r="BP7" s="39">
        <v>101.47</v>
      </c>
      <c r="BQ7" s="39">
        <v>99.57</v>
      </c>
      <c r="BR7" s="39">
        <v>99.26</v>
      </c>
      <c r="BS7" s="39">
        <v>97.9</v>
      </c>
      <c r="BT7" s="39">
        <v>99.38</v>
      </c>
      <c r="BU7" s="39">
        <v>100.65</v>
      </c>
      <c r="BV7" s="39">
        <v>99.87</v>
      </c>
      <c r="BW7" s="39">
        <v>98.66</v>
      </c>
      <c r="BX7" s="39">
        <v>98.64</v>
      </c>
      <c r="BY7" s="39">
        <v>94.78</v>
      </c>
      <c r="BZ7" s="39">
        <v>100.05</v>
      </c>
      <c r="CA7" s="39">
        <v>279.13</v>
      </c>
      <c r="CB7" s="39">
        <v>284.5</v>
      </c>
      <c r="CC7" s="39">
        <v>286.51</v>
      </c>
      <c r="CD7" s="39">
        <v>291.13</v>
      </c>
      <c r="CE7" s="39">
        <v>285.74</v>
      </c>
      <c r="CF7" s="39">
        <v>170.19</v>
      </c>
      <c r="CG7" s="39">
        <v>171.81</v>
      </c>
      <c r="CH7" s="39">
        <v>178.59</v>
      </c>
      <c r="CI7" s="39">
        <v>178.92</v>
      </c>
      <c r="CJ7" s="39">
        <v>181.3</v>
      </c>
      <c r="CK7" s="39">
        <v>166.4</v>
      </c>
      <c r="CL7" s="39">
        <v>64.7</v>
      </c>
      <c r="CM7" s="39">
        <v>65.47</v>
      </c>
      <c r="CN7" s="39">
        <v>65.099999999999994</v>
      </c>
      <c r="CO7" s="39">
        <v>64.11</v>
      </c>
      <c r="CP7" s="39">
        <v>65.650000000000006</v>
      </c>
      <c r="CQ7" s="39">
        <v>59.01</v>
      </c>
      <c r="CR7" s="39">
        <v>60.03</v>
      </c>
      <c r="CS7" s="39">
        <v>55.03</v>
      </c>
      <c r="CT7" s="39">
        <v>55.14</v>
      </c>
      <c r="CU7" s="39">
        <v>55.89</v>
      </c>
      <c r="CV7" s="39">
        <v>60.69</v>
      </c>
      <c r="CW7" s="39">
        <v>83.04</v>
      </c>
      <c r="CX7" s="39">
        <v>81.36</v>
      </c>
      <c r="CY7" s="39">
        <v>80.08</v>
      </c>
      <c r="CZ7" s="39">
        <v>79.91</v>
      </c>
      <c r="DA7" s="39">
        <v>78.05</v>
      </c>
      <c r="DB7" s="39">
        <v>85.37</v>
      </c>
      <c r="DC7" s="39">
        <v>84.81</v>
      </c>
      <c r="DD7" s="39">
        <v>81.900000000000006</v>
      </c>
      <c r="DE7" s="39">
        <v>81.39</v>
      </c>
      <c r="DF7" s="39">
        <v>81.27</v>
      </c>
      <c r="DG7" s="39">
        <v>89.82</v>
      </c>
      <c r="DH7" s="39">
        <v>46.42</v>
      </c>
      <c r="DI7" s="39">
        <v>44.34</v>
      </c>
      <c r="DJ7" s="39">
        <v>43.62</v>
      </c>
      <c r="DK7" s="39">
        <v>43.9</v>
      </c>
      <c r="DL7" s="39">
        <v>44.23</v>
      </c>
      <c r="DM7" s="39">
        <v>46.9</v>
      </c>
      <c r="DN7" s="39">
        <v>47.28</v>
      </c>
      <c r="DO7" s="39">
        <v>48.87</v>
      </c>
      <c r="DP7" s="39">
        <v>49.92</v>
      </c>
      <c r="DQ7" s="39">
        <v>50.63</v>
      </c>
      <c r="DR7" s="39">
        <v>50.19</v>
      </c>
      <c r="DS7" s="39">
        <v>14.63</v>
      </c>
      <c r="DT7" s="39">
        <v>11.92</v>
      </c>
      <c r="DU7" s="39">
        <v>10.16</v>
      </c>
      <c r="DV7" s="39">
        <v>8.77</v>
      </c>
      <c r="DW7" s="39">
        <v>7.75</v>
      </c>
      <c r="DX7" s="39">
        <v>12.03</v>
      </c>
      <c r="DY7" s="39">
        <v>12.19</v>
      </c>
      <c r="DZ7" s="39">
        <v>14.85</v>
      </c>
      <c r="EA7" s="39">
        <v>16.88</v>
      </c>
      <c r="EB7" s="39">
        <v>18.28</v>
      </c>
      <c r="EC7" s="39">
        <v>20.63</v>
      </c>
      <c r="ED7" s="39">
        <v>0.76</v>
      </c>
      <c r="EE7" s="39">
        <v>2.02</v>
      </c>
      <c r="EF7" s="39">
        <v>1.47</v>
      </c>
      <c r="EG7" s="39">
        <v>1.21</v>
      </c>
      <c r="EH7" s="39">
        <v>0.94</v>
      </c>
      <c r="EI7" s="39">
        <v>0.61</v>
      </c>
      <c r="EJ7" s="39">
        <v>0.51</v>
      </c>
      <c r="EK7" s="39">
        <v>0.5</v>
      </c>
      <c r="EL7" s="39">
        <v>0.52</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106</v>
      </c>
      <c r="D13" t="s">
        <v>106</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