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28note33\Desktop\【経営比較分析表】2020_023671_46_010\"/>
    </mc:Choice>
  </mc:AlternateContent>
  <xr:revisionPtr revIDLastSave="0" documentId="13_ncr:1_{232C3EA7-A3CB-44DB-94BE-5C383FFEA5B8}" xr6:coauthVersionLast="44" xr6:coauthVersionMax="44" xr10:uidLastSave="{00000000-0000-0000-0000-000000000000}"/>
  <workbookProtection workbookAlgorithmName="SHA-512" workbookHashValue="4VsUzloNHSFmleCoWaZXQjSZtTyHp1nsIK3aQTNm+mk+Kzny16DTbrGvn7sIoK8MOCtEiEmKEZrt3Pw5RrVTHg==" workbookSaltValue="qb1GhB4WloVfwgaIyp/CF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<sst xmlns="http://schemas.openxmlformats.org/spreadsheetml/2006/main" count="228" uniqueCount="113">
  <si>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</si>
  <si>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</si>
  <si>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</si>
  <si>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</si>
  <si>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</si>
  <si>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</si>
  <si>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</si>
  <si>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</si>
  <si>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</si>
  <si>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</si>
  <si>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</si>
  <si>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</si>
  <si>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</si>
  <si>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</si>
  <si>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</si>
  <si>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</si>
  <si>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</si>
  <si>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</si>
  <si>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</si>
  <si>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</si>
  <si>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</si>
  <si>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</si>
  <si>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</si>
  <si>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</si>
  <si>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</si>
  <si>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</si>
  <si>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</si>
  <si>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</si>
  <si>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</si>
  <si>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</si>
  <si>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</si>
  <si>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</si>
  <si>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</si>
  <si>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</si>
  <si>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</si>
  <si>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</si>
  <si>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</si>
  <si>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</si>
  <si>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</si>
  <si>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</si>
  <si>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</si>
  <si>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</si>
  <si>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</si>
  <si>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</si>
  <si>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</si>
  <si>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</si>
  <si>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</si>
  <si>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</si>
  <si>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</si>
  <si>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</si>
  <si>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</si>
  <si>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</si>
  <si>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</si>
  <si>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</si>
  <si>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</si>
  <si>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</si>
  <si>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</si>
  <si>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</si>
  <si>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</si>
  <si>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</si>
  <si>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</si>
  <si>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</si>
  <si>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</si>
  <si>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</si>
  <si>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</si>
  <si>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</si>
  <si>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</si>
  <si>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</si>
  <si>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</si>
  <si>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</si>
  <si>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</si>
  <si>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</si>
  <si>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</si>
  <si>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</si>
  <si>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</si>
  <si>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</si>
  <si>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</si>
  <si>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</si>
  <si>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</si>
  <si>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</si>
  <si>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</si>
  <si>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</si>
  <si>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</si>
  <si>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</si>
  <si>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</si>
  <si>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</si>
  <si>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</si>
  <si>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</si>
  <si>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</si>
  <si>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</si>
  <si>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</si>
  <si>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</si>
  <si>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</si>
  <si>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</si>
  <si>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</si>
  <si>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</si>
  <si>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</si>
  <si>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</si>
  <si>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</si>
  <si>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</si>
  <si>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</si>
  <si>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</si>
  <si>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</si>
  <si>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</si>
  <si>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</si>
  <si>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</si>
  <si>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</si>
  <si>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</si>
  <si>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</si>
  <si>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</si>
  <si>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平成30年度は修繕費等の増加により単年度赤字を計上しましたが、令和元年度においては経常費用の削減により経常収支比率が回復し維持できています。
流動比率については、起債を行わず設備更新等を行っていたことから類似団体に比べ低くなっていますが、近年は増加傾向にあり短期的な債務に対する支払い能力が高まっています。
令和2年度で料金回収率が100％を下回る結果となっていますが、これは新型コロナウイルス感染症対策事業として水道料金の減免事業を実施したためであり、減免した料金は国庫補助金を財源とした繰出金により補てんされていますので、経営状況が悪化しているわけではありません。
給水原価は人口減少等による水需要の減少や、更新工事の先送りによる修繕費の増加などにより、類似団体と比較しても高い状況です。
費用の削減や業務の効率性を高めていき、給水原価の減少に努める必要があります。</t>
    <rPh sb="61" eb="63">
      <t>イジ</t>
    </rPh>
    <rPh sb="71" eb="73">
      <t>リュウドウ</t>
    </rPh>
    <rPh sb="73" eb="75">
      <t>ヒリツ</t>
    </rPh>
    <rPh sb="81" eb="83">
      <t>キサイ</t>
    </rPh>
    <rPh sb="84" eb="85">
      <t>オコナ</t>
    </rPh>
    <rPh sb="87" eb="89">
      <t>セツビ</t>
    </rPh>
    <rPh sb="89" eb="91">
      <t>コウシン</t>
    </rPh>
    <rPh sb="91" eb="92">
      <t>トウ</t>
    </rPh>
    <rPh sb="93" eb="94">
      <t>オコナ</t>
    </rPh>
    <rPh sb="102" eb="104">
      <t>ルイジ</t>
    </rPh>
    <rPh sb="104" eb="106">
      <t>ダンタイ</t>
    </rPh>
    <rPh sb="107" eb="108">
      <t>クラ</t>
    </rPh>
    <rPh sb="109" eb="110">
      <t>ヒク</t>
    </rPh>
    <rPh sb="119" eb="121">
      <t>キンネン</t>
    </rPh>
    <rPh sb="122" eb="124">
      <t>ゾウカ</t>
    </rPh>
    <rPh sb="124" eb="126">
      <t>ケイコウ</t>
    </rPh>
    <rPh sb="129" eb="132">
      <t>タンキテキ</t>
    </rPh>
    <rPh sb="133" eb="135">
      <t>サイム</t>
    </rPh>
    <rPh sb="136" eb="137">
      <t>タイ</t>
    </rPh>
    <rPh sb="139" eb="141">
      <t>シハラ</t>
    </rPh>
    <rPh sb="142" eb="144">
      <t>ノウリョク</t>
    </rPh>
    <rPh sb="145" eb="146">
      <t>タカ</t>
    </rPh>
    <rPh sb="154" eb="156">
      <t>レイワ</t>
    </rPh>
    <rPh sb="157" eb="159">
      <t>ネンド</t>
    </rPh>
    <rPh sb="160" eb="165">
      <t>リョウキンカイシュウリツ</t>
    </rPh>
    <rPh sb="171" eb="173">
      <t>シタマワ</t>
    </rPh>
    <rPh sb="174" eb="176">
      <t>ケッカ</t>
    </rPh>
    <rPh sb="188" eb="190">
      <t>シンガタ</t>
    </rPh>
    <rPh sb="197" eb="200">
      <t>カンセンショウ</t>
    </rPh>
    <rPh sb="200" eb="202">
      <t>タイサク</t>
    </rPh>
    <rPh sb="202" eb="204">
      <t>ジギョウ</t>
    </rPh>
    <rPh sb="207" eb="211">
      <t>スイドウリョウキン</t>
    </rPh>
    <rPh sb="212" eb="214">
      <t>ゲンメン</t>
    </rPh>
    <rPh sb="214" eb="216">
      <t>ジギョウ</t>
    </rPh>
    <rPh sb="217" eb="219">
      <t>ジッシ</t>
    </rPh>
    <rPh sb="227" eb="229">
      <t>ゲンメン</t>
    </rPh>
    <rPh sb="231" eb="233">
      <t>リョウキン</t>
    </rPh>
    <rPh sb="234" eb="239">
      <t>コッコホジョキン</t>
    </rPh>
    <rPh sb="240" eb="242">
      <t>ザイゲン</t>
    </rPh>
    <rPh sb="245" eb="246">
      <t>ク</t>
    </rPh>
    <rPh sb="246" eb="247">
      <t>ダ</t>
    </rPh>
    <rPh sb="247" eb="248">
      <t>キン</t>
    </rPh>
    <rPh sb="251" eb="252">
      <t>ホ</t>
    </rPh>
    <rPh sb="263" eb="267">
      <t>ケイエイジョウキョウ</t>
    </rPh>
    <rPh sb="268" eb="270">
      <t>アッカ</t>
    </rPh>
    <rPh sb="306" eb="310">
      <t>コウシンコウジ</t>
    </rPh>
    <rPh sb="311" eb="313">
      <t>サキオク</t>
    </rPh>
    <rPh sb="341" eb="343">
      <t>ジョウキョウ</t>
    </rPh>
    <phoneticPr fontId="4"/>
  </si>
  <si>
    <t>人口減少等に伴う収益の減に対し、老朽化する施設の維持管理費が増加し、施設等の更新もほとんど行われていないため、今後は大規模な更新費用が見込まれることから、厳しい財政状況が予想されます。
経営の効率化、施設等の適切な更新などを見据えた投資計画の策定・実行が必要となります。
また、近年の物価の高騰等により今後施設の維持管理費等が全体的に増加していくことが想定されるため、経営戦略による水道料金の見直し等を視野にいれ経営改善の検討を行うことが必要です。</t>
    <rPh sb="184" eb="188">
      <t>ケイエイセンリャク</t>
    </rPh>
    <phoneticPr fontId="4"/>
  </si>
  <si>
    <t>類似団体に比べ、資産の老朽度合を示す有形固定資産減価償却率が高く、年々耐用年数を超える管渠が増えてくる傾向にあることから、老朽管の改築・更新計画を策定する必要があります。
施設も老朽化はそれほど進んでいませんが、今後は令和2年度に策定したアセットマネジメント計画に基づき、機械設備等の修繕・更新等を実施していく予定です。</t>
    <rPh sb="106" eb="108">
      <t>コンゴ</t>
    </rPh>
    <rPh sb="149" eb="151">
      <t>ジッシ</t>
    </rPh>
    <rPh sb="155" eb="15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</si>
</sst>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AC-485A-96A4-25EE4FBF1D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88AC-485A-96A4-25EE4FBF1D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43.47</c:v>
                </c:pt>
                <c:pt idx="1">
                  <c:v>44.16</c:v>
                </c:pt>
                <c:pt idx="2">
                  <c:v>43.45</c:v>
                </c:pt>
                <c:pt idx="3">
                  <c:v>43.85</c:v>
                </c:pt>
                <c:pt idx="4">
                  <c:v>44.71</c:v>
                </c:pt>
              </c:numCache>
            </c:numRef>
          </c:val>
          <c:extLst>
            <c:ext xmlns:c16="http://schemas.microsoft.com/office/drawing/2014/chart" uri="{C3380CC4-5D6E-409C-BE32-E72D297353CC}">
              <c16:uniqueId val="{00000000-E7E4-4EC5-A743-E66529FE6C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E7E4-4EC5-A743-E66529FE6C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93.31</c:v>
                </c:pt>
                <c:pt idx="1">
                  <c:v>91.47</c:v>
                </c:pt>
                <c:pt idx="2">
                  <c:v>93.08</c:v>
                </c:pt>
                <c:pt idx="3">
                  <c:v>92.17</c:v>
                </c:pt>
                <c:pt idx="4">
                  <c:v>89.33</c:v>
                </c:pt>
              </c:numCache>
            </c:numRef>
          </c:val>
          <c:extLst>
            <c:ext xmlns:c16="http://schemas.microsoft.com/office/drawing/2014/chart" uri="{C3380CC4-5D6E-409C-BE32-E72D297353CC}">
              <c16:uniqueId val="{00000000-91E2-4290-9691-AFBEA6A7AD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91E2-4290-9691-AFBEA6A7AD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108.68</c:v>
                </c:pt>
                <c:pt idx="1">
                  <c:v>105.24</c:v>
                </c:pt>
                <c:pt idx="2">
                  <c:v>98.26</c:v>
                </c:pt>
                <c:pt idx="3">
                  <c:v>104.99</c:v>
                </c:pt>
                <c:pt idx="4">
                  <c:v>103.85</c:v>
                </c:pt>
              </c:numCache>
            </c:numRef>
          </c:val>
          <c:extLst>
            <c:ext xmlns:c16="http://schemas.microsoft.com/office/drawing/2014/chart" uri="{C3380CC4-5D6E-409C-BE32-E72D297353CC}">
              <c16:uniqueId val="{00000000-0232-4E35-807C-39078205AF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232-4E35-807C-39078205AF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58.49</c:v>
                </c:pt>
                <c:pt idx="1">
                  <c:v>57.75</c:v>
                </c:pt>
                <c:pt idx="2">
                  <c:v>59.89</c:v>
                </c:pt>
                <c:pt idx="3">
                  <c:v>62.01</c:v>
                </c:pt>
                <c:pt idx="4">
                  <c:v>64</c:v>
                </c:pt>
              </c:numCache>
            </c:numRef>
          </c:val>
          <c:extLst>
            <c:ext xmlns:c16="http://schemas.microsoft.com/office/drawing/2014/chart" uri="{C3380CC4-5D6E-409C-BE32-E72D297353CC}">
              <c16:uniqueId val="{00000000-EE11-4035-9C13-4579DE45CA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EE11-4035-9C13-4579DE45CA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5.71</c:v>
                </c:pt>
                <c:pt idx="1">
                  <c:v>5.83</c:v>
                </c:pt>
                <c:pt idx="2">
                  <c:v>6.3</c:v>
                </c:pt>
                <c:pt idx="3">
                  <c:v>6.64</c:v>
                </c:pt>
                <c:pt idx="4">
                  <c:v>6.77</c:v>
                </c:pt>
              </c:numCache>
            </c:numRef>
          </c:val>
          <c:extLst>
            <c:ext xmlns:c16="http://schemas.microsoft.com/office/drawing/2014/chart" uri="{C3380CC4-5D6E-409C-BE32-E72D297353CC}">
              <c16:uniqueId val="{00000000-48D5-4B4D-8E30-50040FA75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48D5-4B4D-8E30-50040FA75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B-47FB-9520-60587FE981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06FB-47FB-9520-60587FE981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105.05</c:v>
                </c:pt>
                <c:pt idx="1">
                  <c:v>115.01</c:v>
                </c:pt>
                <c:pt idx="2">
                  <c:v>119.34</c:v>
                </c:pt>
                <c:pt idx="3">
                  <c:v>135.91999999999999</c:v>
                </c:pt>
                <c:pt idx="4">
                  <c:v>141.22999999999999</c:v>
                </c:pt>
              </c:numCache>
            </c:numRef>
          </c:val>
          <c:extLst>
            <c:ext xmlns:c16="http://schemas.microsoft.com/office/drawing/2014/chart" uri="{C3380CC4-5D6E-409C-BE32-E72D297353CC}">
              <c16:uniqueId val="{00000000-639A-433F-94CF-ADB66CAC1B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639A-433F-94CF-ADB66CAC1B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356.12</c:v>
                </c:pt>
                <c:pt idx="1">
                  <c:v>328.29</c:v>
                </c:pt>
                <c:pt idx="2">
                  <c:v>300.83999999999997</c:v>
                </c:pt>
                <c:pt idx="3">
                  <c:v>271.27</c:v>
                </c:pt>
                <c:pt idx="4">
                  <c:v>273.74</c:v>
                </c:pt>
              </c:numCache>
            </c:numRef>
          </c:val>
          <c:extLst>
            <c:ext xmlns:c16="http://schemas.microsoft.com/office/drawing/2014/chart" uri="{C3380CC4-5D6E-409C-BE32-E72D297353CC}">
              <c16:uniqueId val="{00000000-14D2-4F1B-9C76-12EB3B5640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4D2-4F1B-9C76-12EB3B5640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104.51</c:v>
                </c:pt>
                <c:pt idx="1">
                  <c:v>103.24</c:v>
                </c:pt>
                <c:pt idx="2">
                  <c:v>95.75</c:v>
                </c:pt>
                <c:pt idx="3">
                  <c:v>103.01</c:v>
                </c:pt>
                <c:pt idx="4">
                  <c:v>91.08</c:v>
                </c:pt>
              </c:numCache>
            </c:numRef>
          </c:val>
          <c:extLst>
            <c:ext xmlns:c16="http://schemas.microsoft.com/office/drawing/2014/chart" uri="{C3380CC4-5D6E-409C-BE32-E72D297353CC}">
              <c16:uniqueId val="{00000000-1E05-4EE9-9DCA-CA903D2F5C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1E05-4EE9-9DCA-CA903D2F5C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240.56</c:v>
                </c:pt>
                <c:pt idx="1">
                  <c:v>245.29</c:v>
                </c:pt>
                <c:pt idx="2">
                  <c:v>264.2</c:v>
                </c:pt>
                <c:pt idx="3">
                  <c:v>246.45</c:v>
                </c:pt>
                <c:pt idx="4">
                  <c:v>250.77</c:v>
                </c:pt>
              </c:numCache>
            </c:numRef>
          </c:val>
          <c:extLst>
            <c:ext xmlns:c16="http://schemas.microsoft.com/office/drawing/2014/chart" uri="{C3380CC4-5D6E-409C-BE32-E72D297353CC}">
              <c16:uniqueId val="{00000000-E3F4-46C6-BD22-C137CCED8C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E3F4-46C6-BD22-C137CCED8C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田舎館村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7699</v>
      </c>
      <c r="AM8" s="61"/>
      <c r="AN8" s="61"/>
      <c r="AO8" s="61"/>
      <c r="AP8" s="61"/>
      <c r="AQ8" s="61"/>
      <c r="AR8" s="61"/>
      <c r="AS8" s="61"/>
      <c r="AT8" s="52">
        <f>データ!$S$6</f>
        <v>22.35</v>
      </c>
      <c r="AU8" s="53"/>
      <c r="AV8" s="53"/>
      <c r="AW8" s="53"/>
      <c r="AX8" s="53"/>
      <c r="AY8" s="53"/>
      <c r="AZ8" s="53"/>
      <c r="BA8" s="53"/>
      <c r="BB8" s="54">
        <f>データ!$T$6</f>
        <v>344.47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65.760000000000005</v>
      </c>
      <c r="J10" s="53"/>
      <c r="K10" s="53"/>
      <c r="L10" s="53"/>
      <c r="M10" s="53"/>
      <c r="N10" s="53"/>
      <c r="O10" s="64"/>
      <c r="P10" s="54">
        <f>データ!$P$6</f>
        <v>96.53</v>
      </c>
      <c r="Q10" s="54"/>
      <c r="R10" s="54"/>
      <c r="S10" s="54"/>
      <c r="T10" s="54"/>
      <c r="U10" s="54"/>
      <c r="V10" s="54"/>
      <c r="W10" s="61">
        <f>データ!$Q$6</f>
        <v>5032</v>
      </c>
      <c r="X10" s="61"/>
      <c r="Y10" s="61"/>
      <c r="Z10" s="61"/>
      <c r="AA10" s="61"/>
      <c r="AB10" s="61"/>
      <c r="AC10" s="61"/>
      <c r="AD10" s="2"/>
      <c r="AE10" s="2"/>
      <c r="AF10" s="2"/>
      <c r="AG10" s="2"/>
      <c r="AH10" s="4"/>
      <c r="AI10" s="4"/>
      <c r="AJ10" s="4"/>
      <c r="AK10" s="4"/>
      <c r="AL10" s="61">
        <f>データ!$U$6</f>
        <v>7374</v>
      </c>
      <c r="AM10" s="61"/>
      <c r="AN10" s="61"/>
      <c r="AO10" s="61"/>
      <c r="AP10" s="61"/>
      <c r="AQ10" s="61"/>
      <c r="AR10" s="61"/>
      <c r="AS10" s="61"/>
      <c r="AT10" s="52">
        <f>データ!$V$6</f>
        <v>22.35</v>
      </c>
      <c r="AU10" s="53"/>
      <c r="AV10" s="53"/>
      <c r="AW10" s="53"/>
      <c r="AX10" s="53"/>
      <c r="AY10" s="53"/>
      <c r="AZ10" s="53"/>
      <c r="BA10" s="53"/>
      <c r="BB10" s="54">
        <f>データ!$W$6</f>
        <v>329.93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Skcy6K/88GDt7lKwfIqyv/CHBfB77zlTVld8V4OmEUC8seYFusU7LxyHul8M9o+6xL0GVD/rXwLWKJhKvoVOw==" saltValue="Pu592Zbep2/xEM6RkuIz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23671</v>
      </c>
      <c r="D6" s="34">
        <f t="shared" si="3"/>
        <v>46</v>
      </c>
      <c r="E6" s="34">
        <f t="shared" si="3"/>
        <v>1</v>
      </c>
      <c r="F6" s="34">
        <f t="shared" si="3"/>
        <v>0</v>
      </c>
      <c r="G6" s="34">
        <f t="shared" si="3"/>
        <v>1</v>
      </c>
      <c r="H6" s="34" t="str">
        <f t="shared" si="3"/>
        <v>青森県　田舎館村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65.760000000000005</v>
      </c>
      <c r="P6" s="35">
        <f t="shared" si="3"/>
        <v>96.53</v>
      </c>
      <c r="Q6" s="35">
        <f t="shared" si="3"/>
        <v>5032</v>
      </c>
      <c r="R6" s="35">
        <f t="shared" si="3"/>
        <v>7699</v>
      </c>
      <c r="S6" s="35">
        <f t="shared" si="3"/>
        <v>22.35</v>
      </c>
      <c r="T6" s="35">
        <f t="shared" si="3"/>
        <v>344.47</v>
      </c>
      <c r="U6" s="35">
        <f t="shared" si="3"/>
        <v>7374</v>
      </c>
      <c r="V6" s="35">
        <f t="shared" si="3"/>
        <v>22.35</v>
      </c>
      <c r="W6" s="35">
        <f t="shared" si="3"/>
        <v>329.93</v>
      </c>
      <c r="X6" s="36">
        <f>IF(X7="",NA(),X7)</f>
        <v>108.68</v>
      </c>
      <c r="Y6" s="36">
        <f t="shared" ref="Y6:AG6" si="4">IF(Y7="",NA(),Y7)</f>
        <v>105.24</v>
      </c>
      <c r="Z6" s="36">
        <f t="shared" si="4"/>
        <v>98.26</v>
      </c>
      <c r="AA6" s="36">
        <f t="shared" si="4"/>
        <v>104.99</v>
      </c>
      <c r="AB6" s="36">
        <f t="shared" si="4"/>
        <v>103.85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105.05</v>
      </c>
      <c r="AU6" s="36">
        <f t="shared" ref="AU6:BC6" si="6">IF(AU7="",NA(),AU7)</f>
        <v>115.01</v>
      </c>
      <c r="AV6" s="36">
        <f t="shared" si="6"/>
        <v>119.34</v>
      </c>
      <c r="AW6" s="36">
        <f t="shared" si="6"/>
        <v>135.91999999999999</v>
      </c>
      <c r="AX6" s="36">
        <f t="shared" si="6"/>
        <v>141.22999999999999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356.12</v>
      </c>
      <c r="BF6" s="36">
        <f t="shared" ref="BF6:BN6" si="7">IF(BF7="",NA(),BF7)</f>
        <v>328.29</v>
      </c>
      <c r="BG6" s="36">
        <f t="shared" si="7"/>
        <v>300.83999999999997</v>
      </c>
      <c r="BH6" s="36">
        <f t="shared" si="7"/>
        <v>271.27</v>
      </c>
      <c r="BI6" s="36">
        <f t="shared" si="7"/>
        <v>273.74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104.51</v>
      </c>
      <c r="BQ6" s="36">
        <f t="shared" ref="BQ6:BY6" si="8">IF(BQ7="",NA(),BQ7)</f>
        <v>103.24</v>
      </c>
      <c r="BR6" s="36">
        <f t="shared" si="8"/>
        <v>95.75</v>
      </c>
      <c r="BS6" s="36">
        <f t="shared" si="8"/>
        <v>103.01</v>
      </c>
      <c r="BT6" s="36">
        <f t="shared" si="8"/>
        <v>91.08</v>
      </c>
      <c r="BU6" s="36">
        <f t="shared" si="8"/>
        <v>93.28</v>
      </c>
      <c r="BV6" s="36">
        <f t="shared" si="8"/>
        <v>87.51</v>
      </c>
      <c r="BW6" s="36">
        <f t="shared" si="8"/>
        <v>84.77</v>
      </c>
      <c r="BX6" s="36">
        <f t="shared" si="8"/>
        <v>87.11</v>
      </c>
      <c r="BY6" s="36">
        <f t="shared" si="8"/>
        <v>82.78</v>
      </c>
      <c r="BZ6" s="35" t="str">
        <f>IF(BZ7="","",IF(BZ7="-","【-】","【"&amp;SUBSTITUTE(TEXT(BZ7,"#,##0.00"),"-","△")&amp;"】"))</f>
        <v>【100.05】</v>
      </c>
      <c r="CA6" s="36">
        <f>IF(CA7="",NA(),CA7)</f>
        <v>240.56</v>
      </c>
      <c r="CB6" s="36">
        <f t="shared" ref="CB6:CJ6" si="9">IF(CB7="",NA(),CB7)</f>
        <v>245.29</v>
      </c>
      <c r="CC6" s="36">
        <f t="shared" si="9"/>
        <v>264.2</v>
      </c>
      <c r="CD6" s="36">
        <f t="shared" si="9"/>
        <v>246.45</v>
      </c>
      <c r="CE6" s="36">
        <f t="shared" si="9"/>
        <v>250.77</v>
      </c>
      <c r="CF6" s="36">
        <f t="shared" si="9"/>
        <v>208.29</v>
      </c>
      <c r="CG6" s="36">
        <f t="shared" si="9"/>
        <v>218.42</v>
      </c>
      <c r="CH6" s="36">
        <f t="shared" si="9"/>
        <v>227.27</v>
      </c>
      <c r="CI6" s="36">
        <f t="shared" si="9"/>
        <v>223.98</v>
      </c>
      <c r="CJ6" s="36">
        <f t="shared" si="9"/>
        <v>225.09</v>
      </c>
      <c r="CK6" s="35" t="str">
        <f>IF(CK7="","",IF(CK7="-","【-】","【"&amp;SUBSTITUTE(TEXT(CK7,"#,##0.00"),"-","△")&amp;"】"))</f>
        <v>【166.40】</v>
      </c>
      <c r="CL6" s="36">
        <f>IF(CL7="",NA(),CL7)</f>
        <v>43.47</v>
      </c>
      <c r="CM6" s="36">
        <f t="shared" ref="CM6:CU6" si="10">IF(CM7="",NA(),CM7)</f>
        <v>44.16</v>
      </c>
      <c r="CN6" s="36">
        <f t="shared" si="10"/>
        <v>43.45</v>
      </c>
      <c r="CO6" s="36">
        <f t="shared" si="10"/>
        <v>43.85</v>
      </c>
      <c r="CP6" s="36">
        <f t="shared" si="10"/>
        <v>44.71</v>
      </c>
      <c r="CQ6" s="36">
        <f t="shared" si="10"/>
        <v>49.32</v>
      </c>
      <c r="CR6" s="36">
        <f t="shared" si="10"/>
        <v>50.24</v>
      </c>
      <c r="CS6" s="36">
        <f t="shared" si="10"/>
        <v>50.29</v>
      </c>
      <c r="CT6" s="36">
        <f t="shared" si="10"/>
        <v>49.64</v>
      </c>
      <c r="CU6" s="36">
        <f t="shared" si="10"/>
        <v>49.38</v>
      </c>
      <c r="CV6" s="35" t="str">
        <f>IF(CV7="","",IF(CV7="-","【-】","【"&amp;SUBSTITUTE(TEXT(CV7,"#,##0.00"),"-","△")&amp;"】"))</f>
        <v>【60.69】</v>
      </c>
      <c r="CW6" s="36">
        <f>IF(CW7="",NA(),CW7)</f>
        <v>93.31</v>
      </c>
      <c r="CX6" s="36">
        <f t="shared" ref="CX6:DF6" si="11">IF(CX7="",NA(),CX7)</f>
        <v>91.47</v>
      </c>
      <c r="CY6" s="36">
        <f t="shared" si="11"/>
        <v>93.08</v>
      </c>
      <c r="CZ6" s="36">
        <f t="shared" si="11"/>
        <v>92.17</v>
      </c>
      <c r="DA6" s="36">
        <f t="shared" si="11"/>
        <v>89.33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58.49</v>
      </c>
      <c r="DI6" s="36">
        <f t="shared" ref="DI6:DQ6" si="12">IF(DI7="",NA(),DI7)</f>
        <v>57.75</v>
      </c>
      <c r="DJ6" s="36">
        <f t="shared" si="12"/>
        <v>59.89</v>
      </c>
      <c r="DK6" s="36">
        <f t="shared" si="12"/>
        <v>62.01</v>
      </c>
      <c r="DL6" s="36">
        <f t="shared" si="12"/>
        <v>64</v>
      </c>
      <c r="DM6" s="36">
        <f t="shared" si="12"/>
        <v>48.3</v>
      </c>
      <c r="DN6" s="36">
        <f t="shared" si="12"/>
        <v>45.14</v>
      </c>
      <c r="DO6" s="36">
        <f t="shared" si="12"/>
        <v>45.85</v>
      </c>
      <c r="DP6" s="36">
        <f t="shared" si="12"/>
        <v>47.31</v>
      </c>
      <c r="DQ6" s="36">
        <f t="shared" si="12"/>
        <v>47.5</v>
      </c>
      <c r="DR6" s="35" t="str">
        <f>IF(DR7="","",IF(DR7="-","【-】","【"&amp;SUBSTITUTE(TEXT(DR7,"#,##0.00"),"-","△")&amp;"】"))</f>
        <v>【50.19】</v>
      </c>
      <c r="DS6" s="36">
        <f>IF(DS7="",NA(),DS7)</f>
        <v>5.71</v>
      </c>
      <c r="DT6" s="36">
        <f t="shared" ref="DT6:EB6" si="13">IF(DT7="",NA(),DT7)</f>
        <v>5.83</v>
      </c>
      <c r="DU6" s="36">
        <f t="shared" si="13"/>
        <v>6.3</v>
      </c>
      <c r="DV6" s="36">
        <f t="shared" si="13"/>
        <v>6.64</v>
      </c>
      <c r="DW6" s="36">
        <f t="shared" si="13"/>
        <v>6.77</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23671</v>
      </c>
      <c r="D7" s="38">
        <v>46</v>
      </c>
      <c r="E7" s="38">
        <v>1</v>
      </c>
      <c r="F7" s="38">
        <v>0</v>
      </c>
      <c r="G7" s="38">
        <v>1</v>
      </c>
      <c r="H7" s="38" t="s">
        <v>93</v>
      </c>
      <c r="I7" s="38" t="s">
        <v>94</v>
      </c>
      <c r="J7" s="38" t="s">
        <v>95</v>
      </c>
      <c r="K7" s="38" t="s">
        <v>96</v>
      </c>
      <c r="L7" s="38" t="s">
        <v>97</v>
      </c>
      <c r="M7" s="38" t="s">
        <v>98</v>
      </c>
      <c r="N7" s="39" t="s">
        <v>99</v>
      </c>
      <c r="O7" s="39">
        <v>65.760000000000005</v>
      </c>
      <c r="P7" s="39">
        <v>96.53</v>
      </c>
      <c r="Q7" s="39">
        <v>5032</v>
      </c>
      <c r="R7" s="39">
        <v>7699</v>
      </c>
      <c r="S7" s="39">
        <v>22.35</v>
      </c>
      <c r="T7" s="39">
        <v>344.47</v>
      </c>
      <c r="U7" s="39">
        <v>7374</v>
      </c>
      <c r="V7" s="39">
        <v>22.35</v>
      </c>
      <c r="W7" s="39">
        <v>329.93</v>
      </c>
      <c r="X7" s="39">
        <v>108.68</v>
      </c>
      <c r="Y7" s="39">
        <v>105.24</v>
      </c>
      <c r="Z7" s="39">
        <v>98.26</v>
      </c>
      <c r="AA7" s="39">
        <v>104.99</v>
      </c>
      <c r="AB7" s="39">
        <v>103.85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105.05</v>
      </c>
      <c r="AU7" s="39">
        <v>115.01</v>
      </c>
      <c r="AV7" s="39">
        <v>119.34</v>
      </c>
      <c r="AW7" s="39">
        <v>135.91999999999999</v>
      </c>
      <c r="AX7" s="39">
        <v>141.22999999999999</v>
      </c>
      <c r="AY7" s="39">
        <v>371.89</v>
      </c>
      <c r="AZ7" s="39">
        <v>293.23</v>
      </c>
      <c r="BA7" s="39">
        <v>300.14</v>
      </c>
      <c r="BB7" s="39">
        <v>301.04000000000002</v>
      </c>
      <c r="BC7" s="39">
        <v>305.08</v>
      </c>
      <c r="BD7" s="39">
        <v>260.31</v>
      </c>
      <c r="BE7" s="39">
        <v>356.12</v>
      </c>
      <c r="BF7" s="39">
        <v>328.29</v>
      </c>
      <c r="BG7" s="39">
        <v>300.83999999999997</v>
      </c>
      <c r="BH7" s="39">
        <v>271.27</v>
      </c>
      <c r="BI7" s="39">
        <v>273.74</v>
      </c>
      <c r="BJ7" s="39">
        <v>483.11</v>
      </c>
      <c r="BK7" s="39">
        <v>542.29999999999995</v>
      </c>
      <c r="BL7" s="39">
        <v>566.65</v>
      </c>
      <c r="BM7" s="39">
        <v>551.62</v>
      </c>
      <c r="BN7" s="39">
        <v>585.59</v>
      </c>
      <c r="BO7" s="39">
        <v>275.67</v>
      </c>
      <c r="BP7" s="39">
        <v>104.51</v>
      </c>
      <c r="BQ7" s="39">
        <v>103.24</v>
      </c>
      <c r="BR7" s="39">
        <v>95.75</v>
      </c>
      <c r="BS7" s="39">
        <v>103.01</v>
      </c>
      <c r="BT7" s="39">
        <v>91.08</v>
      </c>
      <c r="BU7" s="39">
        <v>93.28</v>
      </c>
      <c r="BV7" s="39">
        <v>87.51</v>
      </c>
      <c r="BW7" s="39">
        <v>84.77</v>
      </c>
      <c r="BX7" s="39">
        <v>87.11</v>
      </c>
      <c r="BY7" s="39">
        <v>82.78</v>
      </c>
      <c r="BZ7" s="39">
        <v>100.05</v>
      </c>
      <c r="CA7" s="39">
        <v>240.56</v>
      </c>
      <c r="CB7" s="39">
        <v>245.29</v>
      </c>
      <c r="CC7" s="39">
        <v>264.2</v>
      </c>
      <c r="CD7" s="39">
        <v>246.45</v>
      </c>
      <c r="CE7" s="39">
        <v>250.77</v>
      </c>
      <c r="CF7" s="39">
        <v>208.29</v>
      </c>
      <c r="CG7" s="39">
        <v>218.42</v>
      </c>
      <c r="CH7" s="39">
        <v>227.27</v>
      </c>
      <c r="CI7" s="39">
        <v>223.98</v>
      </c>
      <c r="CJ7" s="39">
        <v>225.09</v>
      </c>
      <c r="CK7" s="39">
        <v>166.4</v>
      </c>
      <c r="CL7" s="39">
        <v>43.47</v>
      </c>
      <c r="CM7" s="39">
        <v>44.16</v>
      </c>
      <c r="CN7" s="39">
        <v>43.45</v>
      </c>
      <c r="CO7" s="39">
        <v>43.85</v>
      </c>
      <c r="CP7" s="39">
        <v>44.71</v>
      </c>
      <c r="CQ7" s="39">
        <v>49.32</v>
      </c>
      <c r="CR7" s="39">
        <v>50.24</v>
      </c>
      <c r="CS7" s="39">
        <v>50.29</v>
      </c>
      <c r="CT7" s="39">
        <v>49.64</v>
      </c>
      <c r="CU7" s="39">
        <v>49.38</v>
      </c>
      <c r="CV7" s="39">
        <v>60.69</v>
      </c>
      <c r="CW7" s="39">
        <v>93.31</v>
      </c>
      <c r="CX7" s="39">
        <v>91.47</v>
      </c>
      <c r="CY7" s="39">
        <v>93.08</v>
      </c>
      <c r="CZ7" s="39">
        <v>92.17</v>
      </c>
      <c r="DA7" s="39">
        <v>89.33</v>
      </c>
      <c r="DB7" s="39">
        <v>79.34</v>
      </c>
      <c r="DC7" s="39">
        <v>78.650000000000006</v>
      </c>
      <c r="DD7" s="39">
        <v>77.73</v>
      </c>
      <c r="DE7" s="39">
        <v>78.09</v>
      </c>
      <c r="DF7" s="39">
        <v>78.010000000000005</v>
      </c>
      <c r="DG7" s="39">
        <v>89.82</v>
      </c>
      <c r="DH7" s="39">
        <v>58.49</v>
      </c>
      <c r="DI7" s="39">
        <v>57.75</v>
      </c>
      <c r="DJ7" s="39">
        <v>59.89</v>
      </c>
      <c r="DK7" s="39">
        <v>62.01</v>
      </c>
      <c r="DL7" s="39">
        <v>64</v>
      </c>
      <c r="DM7" s="39">
        <v>48.3</v>
      </c>
      <c r="DN7" s="39">
        <v>45.14</v>
      </c>
      <c r="DO7" s="39">
        <v>45.85</v>
      </c>
      <c r="DP7" s="39">
        <v>47.31</v>
      </c>
      <c r="DQ7" s="39">
        <v>47.5</v>
      </c>
      <c r="DR7" s="39">
        <v>50.19</v>
      </c>
      <c r="DS7" s="39">
        <v>5.71</v>
      </c>
      <c r="DT7" s="39">
        <v>5.83</v>
      </c>
      <c r="DU7" s="39">
        <v>6.3</v>
      </c>
      <c r="DV7" s="39">
        <v>6.64</v>
      </c>
      <c r="DW7" s="39">
        <v>6.77</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2022-01-19T04:18:19Z</cp:lastPrinted>
  <dcterms:created xsi:type="dcterms:W3CDTF">2021-12-03T06:42:41Z</dcterms:created>
  <dcterms:modified xsi:type="dcterms:W3CDTF">2022-01-19T05:10:42Z</dcterms:modified>
  <cp:category/>
</cp:coreProperties>
</file>