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kensetsu01\Desktop\"/>
    </mc:Choice>
  </mc:AlternateContent>
  <xr:revisionPtr revIDLastSave="0" documentId="13_ncr:1_{DC900224-078F-490E-AABA-DF46CCEE6E4A}" xr6:coauthVersionLast="41" xr6:coauthVersionMax="41" xr10:uidLastSave="{00000000-0000-0000-0000-000000000000}"/>
  <workbookProtection workbookAlgorithmName="SHA-512" workbookHashValue="WVDhG6l5oZiIj6vCkLDtwCByFO0Ks7d4i7KYUkNYaG+j55H35SF5OpEDaRYccNmWjzs9Muv7gyCKUIuLcplcSw==" workbookSaltValue="yKRpmb5a/xl2k56cdRpIUA==" workbookSpinCount="100000" lockStructure="1"/>
  <bookViews>
    <workbookView xWindow="-120" yWindow="-120" windowWidth="20730" windowHeight="1131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AL10" i="4"/>
  <c r="AD10" i="4"/>
  <c r="W10" i="4"/>
  <c r="B10" i="4"/>
  <c r="BB8" i="4"/>
  <c r="AD8" i="4"/>
  <c r="I8" i="4"/>
  <c r="B8" i="4"/>
</calcChain>
</file>

<file path=xl/sharedStrings.xml><?xml version="1.0" encoding="utf-8"?>
<sst xmlns="http://schemas.openxmlformats.org/spreadsheetml/2006/main" count="247" uniqueCount="119">
  <si>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</si>
  <si>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</si>
  <si>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</si>
  <si>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</si>
  <si>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</si>
  <si>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</si>
  <si>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</si>
  <si>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</si>
  <si>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</si>
  <si>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</si>
  <si>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</si>
  <si>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</si>
  <si>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</si>
  <si>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</si>
  <si>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</si>
  <si>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</si>
  <si>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</si>
  <si>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</si>
  <si>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</si>
  <si>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</si>
  <si>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</si>
  <si>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</si>
  <si>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</si>
  <si>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</si>
  <si>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</si>
  <si>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</si>
  <si>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</si>
  <si>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</si>
  <si>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</si>
  <si>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</si>
  <si>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</si>
  <si>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</si>
  <si>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</si>
  <si>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</si>
  <si>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</si>
  <si>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</si>
  <si>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</si>
  <si>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</si>
  <si>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</si>
  <si>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</si>
  <si>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</si>
  <si>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</si>
  <si>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</si>
  <si>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</si>
  <si>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</si>
  <si>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</si>
  <si>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</si>
  <si>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</si>
  <si>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</si>
  <si>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</si>
  <si>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</si>
  <si>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</si>
  <si>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</si>
  <si>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</si>
  <si>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</si>
  <si>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</si>
  <si>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</si>
  <si>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</si>
  <si>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</si>
  <si>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</si>
  <si>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</si>
  <si>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</si>
  <si>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</si>
  <si>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</si>
  <si>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</si>
  <si>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</si>
  <si>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</si>
  <si>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</si>
  <si>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</si>
  <si>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</si>
  <si>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</si>
  <si>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</si>
  <si>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</si>
  <si>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</si>
  <si>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</si>
  <si>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</si>
  <si>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</si>
  <si>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</si>
  <si>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</si>
  <si>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</si>
  <si>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</si>
  <si>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</si>
  <si>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</si>
  <si>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</si>
  <si>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</si>
  <si>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</si>
  <si>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</si>
  <si>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</si>
  <si>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</si>
  <si>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</si>
  <si>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</si>
  <si>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</si>
  <si>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</si>
  <si>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</si>
  <si>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</si>
  <si>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</si>
  <si>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</si>
  <si>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大鰐町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</si>
  <si>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</si>
  <si>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</si>
  <si>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</si>
  <si>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</si>
  <si>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</si>
  <si>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</si>
  <si>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</si>
  <si>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</si>
  <si>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</si>
  <si>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</si>
  <si>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</si>
  <si>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</si>
  <si>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</si>
  <si>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</si>
  <si>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</si>
  <si>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</si>
  <si>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</si>
  <si>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</si>
  <si>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平成18年度から事業に着手しており、直近で耐用年数を経過するものはないが、付帯施設の修繕費が増加傾向にある。住民に適正利用を促し、付帯施設の長寿命化を図る必要がある。</t>
    <rPh sb="55" eb="57">
      <t>ジュウミン</t>
    </rPh>
    <rPh sb="71" eb="75">
      <t>チョウジュミョウカ</t>
    </rPh>
    <rPh sb="76" eb="77">
      <t>ハカ</t>
    </rPh>
    <phoneticPr fontId="4"/>
  </si>
  <si>
    <r>
      <t>　継続して収益的収支比率は100％を超えており、健全な経営を維持していると考えられるが、近年では経費回収率が55％程度で推移している。使用料収入を考慮しつつ、汚水処理費の削減が必要である。
　数年は償還金の高止まりの影響により、企業債残高対事業規模比率は高い状態が続くと思われるが、浄化槽整備計画の見直しを行い事業規模が縮小されたことで、将来減少していくことが見込まれる。
　水洗化率は依然として100％を維持しているので継続していきたい。
　汚水処理原価については近年270～300円</t>
    </r>
    <r>
      <rPr>
        <sz val="11"/>
        <color theme="1"/>
        <rFont val="ＭＳ ゴシック"/>
        <family val="3"/>
        <charset val="128"/>
      </rPr>
      <t>程度で推移している。維持管理費は法定検査等の義務的費用の性質が強く抑制は難しいため、修繕費を抑えるよう適正管理に努める必要がある。</t>
    </r>
    <rPh sb="1" eb="3">
      <t>ケイゾク</t>
    </rPh>
    <rPh sb="30" eb="32">
      <t>イジ</t>
    </rPh>
    <rPh sb="44" eb="46">
      <t>キンネン</t>
    </rPh>
    <rPh sb="57" eb="59">
      <t>テイド</t>
    </rPh>
    <rPh sb="60" eb="62">
      <t>スイイ</t>
    </rPh>
    <rPh sb="67" eb="70">
      <t>シヨウリョウ</t>
    </rPh>
    <rPh sb="70" eb="72">
      <t>シュウニュウ</t>
    </rPh>
    <rPh sb="73" eb="75">
      <t>コウリョ</t>
    </rPh>
    <rPh sb="79" eb="81">
      <t>オスイ</t>
    </rPh>
    <rPh sb="81" eb="83">
      <t>ショリ</t>
    </rPh>
    <rPh sb="83" eb="84">
      <t>ヒ</t>
    </rPh>
    <rPh sb="85" eb="87">
      <t>サクゲン</t>
    </rPh>
    <rPh sb="88" eb="90">
      <t>ヒツヨウ</t>
    </rPh>
    <rPh sb="149" eb="151">
      <t>ミナオ</t>
    </rPh>
    <rPh sb="153" eb="154">
      <t>オコナ</t>
    </rPh>
    <rPh sb="155" eb="157">
      <t>ジギョウ</t>
    </rPh>
    <rPh sb="157" eb="159">
      <t>キボ</t>
    </rPh>
    <rPh sb="160" eb="162">
      <t>シュクショウ</t>
    </rPh>
    <rPh sb="169" eb="171">
      <t>ショウライ</t>
    </rPh>
    <rPh sb="233" eb="235">
      <t>キンネン</t>
    </rPh>
    <rPh sb="242" eb="243">
      <t>エン</t>
    </rPh>
    <rPh sb="243" eb="245">
      <t>テイド</t>
    </rPh>
    <rPh sb="246" eb="248">
      <t>スイイ</t>
    </rPh>
    <phoneticPr fontId="4"/>
  </si>
  <si>
    <t>　人口減少や高齢化率の高さの影響により浄化槽の新規設置希望者が近年減少傾向にあるため、普及率が伸び悩んでいる。そのため、平成28年度から令和２年度までは設置予定基数80基で計画していたが、令和３年度から令和７年度の計画では15基と見直し事業規模を縮小した。それにより企業債残高自体は減少するものと考えられる。
　令和５年度に地方公営企業会計へ適用予定である。それに伴い、令和４年度中の経営戦略の改定も予定しており、その結果により料金改定の方針を検討したい。</t>
    <rPh sb="9" eb="10">
      <t>リツ</t>
    </rPh>
    <rPh sb="11" eb="12">
      <t>タカ</t>
    </rPh>
    <rPh sb="23" eb="25">
      <t>シンキ</t>
    </rPh>
    <rPh sb="60" eb="62">
      <t>ヘイセイ</t>
    </rPh>
    <rPh sb="64" eb="66">
      <t>ネンド</t>
    </rPh>
    <rPh sb="68" eb="70">
      <t>レイワ</t>
    </rPh>
    <rPh sb="71" eb="72">
      <t>ネン</t>
    </rPh>
    <rPh sb="72" eb="73">
      <t>ド</t>
    </rPh>
    <rPh sb="76" eb="78">
      <t>セッチ</t>
    </rPh>
    <rPh sb="78" eb="80">
      <t>ヨテイ</t>
    </rPh>
    <rPh sb="80" eb="82">
      <t>キスウ</t>
    </rPh>
    <rPh sb="84" eb="85">
      <t>キ</t>
    </rPh>
    <rPh sb="86" eb="88">
      <t>ケイカク</t>
    </rPh>
    <rPh sb="94" eb="96">
      <t>レイワ</t>
    </rPh>
    <rPh sb="97" eb="98">
      <t>ネン</t>
    </rPh>
    <rPh sb="98" eb="99">
      <t>ド</t>
    </rPh>
    <rPh sb="101" eb="103">
      <t>レイワ</t>
    </rPh>
    <rPh sb="104" eb="105">
      <t>ネン</t>
    </rPh>
    <rPh sb="105" eb="106">
      <t>ド</t>
    </rPh>
    <rPh sb="107" eb="109">
      <t>ケイカク</t>
    </rPh>
    <rPh sb="113" eb="114">
      <t>キ</t>
    </rPh>
    <rPh sb="115" eb="117">
      <t>ミナオ</t>
    </rPh>
    <rPh sb="118" eb="120">
      <t>ジギョウ</t>
    </rPh>
    <rPh sb="120" eb="122">
      <t>キボ</t>
    </rPh>
    <rPh sb="123" eb="125">
      <t>シュクショウ</t>
    </rPh>
    <rPh sb="138" eb="140">
      <t>ジタイ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</si>
</sst>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7BE-41C6-AA18-E2266937B7D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7BE-41C6-AA18-E2266937B7D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53.25</c:v>
                </c:pt>
                <c:pt idx="1">
                  <c:v>54.43</c:v>
                </c:pt>
                <c:pt idx="2">
                  <c:v>53.88</c:v>
                </c:pt>
                <c:pt idx="3">
                  <c:v>54.29</c:v>
                </c:pt>
                <c:pt idx="4">
                  <c:v>53.93</c:v>
                </c:pt>
              </c:numCache>
            </c:numRef>
          </c:val>
          <c:extLst>
            <c:ext xmlns:c16="http://schemas.microsoft.com/office/drawing/2014/chart" uri="{C3380CC4-5D6E-409C-BE32-E72D297353CC}">
              <c16:uniqueId val="{00000000-9D55-42C5-9D71-79E645E87AF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61.55</c:v>
                </c:pt>
                <c:pt idx="1">
                  <c:v>57.22</c:v>
                </c:pt>
                <c:pt idx="2">
                  <c:v>54.93</c:v>
                </c:pt>
                <c:pt idx="3">
                  <c:v>55.96</c:v>
                </c:pt>
                <c:pt idx="4">
                  <c:v>56.45</c:v>
                </c:pt>
              </c:numCache>
            </c:numRef>
          </c:val>
          <c:smooth val="0"/>
          <c:extLst>
            <c:ext xmlns:c16="http://schemas.microsoft.com/office/drawing/2014/chart" uri="{C3380CC4-5D6E-409C-BE32-E72D297353CC}">
              <c16:uniqueId val="{00000001-9D55-42C5-9D71-79E645E87AF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CE4-4A75-A8C8-7C171A3B976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67.489999999999995</c:v>
                </c:pt>
                <c:pt idx="1">
                  <c:v>67.290000000000006</c:v>
                </c:pt>
                <c:pt idx="2">
                  <c:v>65.569999999999993</c:v>
                </c:pt>
                <c:pt idx="3">
                  <c:v>60.12</c:v>
                </c:pt>
                <c:pt idx="4">
                  <c:v>54.99</c:v>
                </c:pt>
              </c:numCache>
            </c:numRef>
          </c:val>
          <c:smooth val="0"/>
          <c:extLst>
            <c:ext xmlns:c16="http://schemas.microsoft.com/office/drawing/2014/chart" uri="{C3380CC4-5D6E-409C-BE32-E72D297353CC}">
              <c16:uniqueId val="{00000001-8CE4-4A75-A8C8-7C171A3B976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120.6</c:v>
                </c:pt>
                <c:pt idx="1">
                  <c:v>112.26</c:v>
                </c:pt>
                <c:pt idx="2">
                  <c:v>112.02</c:v>
                </c:pt>
                <c:pt idx="3">
                  <c:v>115.94</c:v>
                </c:pt>
                <c:pt idx="4">
                  <c:v>113.28</c:v>
                </c:pt>
              </c:numCache>
            </c:numRef>
          </c:val>
          <c:extLst>
            <c:ext xmlns:c16="http://schemas.microsoft.com/office/drawing/2014/chart" uri="{C3380CC4-5D6E-409C-BE32-E72D297353CC}">
              <c16:uniqueId val="{00000000-3B31-4C0B-B30D-ACCB021096A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31-4C0B-B30D-ACCB021096A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AD-41B6-90C6-86C43E73869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AD-41B6-90C6-86C43E73869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716-45DE-857B-5F7EF3A9A4B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16-45DE-857B-5F7EF3A9A4B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F63-4D5D-81C3-3E1E3BB83F5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63-4D5D-81C3-3E1E3BB83F5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65-46BC-B9CE-ABBB3A286AB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65-46BC-B9CE-ABBB3A286AB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527.74</c:v>
                </c:pt>
                <c:pt idx="1">
                  <c:v>608.86</c:v>
                </c:pt>
                <c:pt idx="2">
                  <c:v>519</c:v>
                </c:pt>
                <c:pt idx="3">
                  <c:v>498.11</c:v>
                </c:pt>
                <c:pt idx="4">
                  <c:v>496.93</c:v>
                </c:pt>
              </c:numCache>
            </c:numRef>
          </c:val>
          <c:extLst>
            <c:ext xmlns:c16="http://schemas.microsoft.com/office/drawing/2014/chart" uri="{C3380CC4-5D6E-409C-BE32-E72D297353CC}">
              <c16:uniqueId val="{00000000-F587-4C4A-9DBC-1407FC15AF0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413.5</c:v>
                </c:pt>
                <c:pt idx="1">
                  <c:v>407.42</c:v>
                </c:pt>
                <c:pt idx="2">
                  <c:v>386.46</c:v>
                </c:pt>
                <c:pt idx="3">
                  <c:v>421.25</c:v>
                </c:pt>
                <c:pt idx="4">
                  <c:v>398.42</c:v>
                </c:pt>
              </c:numCache>
            </c:numRef>
          </c:val>
          <c:smooth val="0"/>
          <c:extLst>
            <c:ext xmlns:c16="http://schemas.microsoft.com/office/drawing/2014/chart" uri="{C3380CC4-5D6E-409C-BE32-E72D297353CC}">
              <c16:uniqueId val="{00000001-F587-4C4A-9DBC-1407FC15AF0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53.86</c:v>
                </c:pt>
                <c:pt idx="1">
                  <c:v>58.76</c:v>
                </c:pt>
                <c:pt idx="2">
                  <c:v>59.25</c:v>
                </c:pt>
                <c:pt idx="3">
                  <c:v>55.58</c:v>
                </c:pt>
                <c:pt idx="4">
                  <c:v>57.98</c:v>
                </c:pt>
              </c:numCache>
            </c:numRef>
          </c:val>
          <c:extLst>
            <c:ext xmlns:c16="http://schemas.microsoft.com/office/drawing/2014/chart" uri="{C3380CC4-5D6E-409C-BE32-E72D297353CC}">
              <c16:uniqueId val="{00000000-6F5B-4350-88D6-499D1B007AA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55.84</c:v>
                </c:pt>
                <c:pt idx="1">
                  <c:v>57.08</c:v>
                </c:pt>
                <c:pt idx="2">
                  <c:v>55.85</c:v>
                </c:pt>
                <c:pt idx="3">
                  <c:v>53.23</c:v>
                </c:pt>
                <c:pt idx="4">
                  <c:v>50.7</c:v>
                </c:pt>
              </c:numCache>
            </c:numRef>
          </c:val>
          <c:smooth val="0"/>
          <c:extLst>
            <c:ext xmlns:c16="http://schemas.microsoft.com/office/drawing/2014/chart" uri="{C3380CC4-5D6E-409C-BE32-E72D297353CC}">
              <c16:uniqueId val="{00000001-6F5B-4350-88D6-499D1B007AA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303.39</c:v>
                </c:pt>
                <c:pt idx="1">
                  <c:v>275.02999999999997</c:v>
                </c:pt>
                <c:pt idx="2">
                  <c:v>269.72000000000003</c:v>
                </c:pt>
                <c:pt idx="3">
                  <c:v>288.37</c:v>
                </c:pt>
                <c:pt idx="4">
                  <c:v>279.16000000000003</c:v>
                </c:pt>
              </c:numCache>
            </c:numRef>
          </c:val>
          <c:extLst>
            <c:ext xmlns:c16="http://schemas.microsoft.com/office/drawing/2014/chart" uri="{C3380CC4-5D6E-409C-BE32-E72D297353CC}">
              <c16:uniqueId val="{00000000-F09A-40B8-BBE7-D1748871F1E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287.57</c:v>
                </c:pt>
                <c:pt idx="1">
                  <c:v>286.86</c:v>
                </c:pt>
                <c:pt idx="2">
                  <c:v>287.91000000000003</c:v>
                </c:pt>
                <c:pt idx="3">
                  <c:v>283.3</c:v>
                </c:pt>
                <c:pt idx="4">
                  <c:v>289.81</c:v>
                </c:pt>
              </c:numCache>
            </c:numRef>
          </c:val>
          <c:smooth val="0"/>
          <c:extLst>
            <c:ext xmlns:c16="http://schemas.microsoft.com/office/drawing/2014/chart" uri="{C3380CC4-5D6E-409C-BE32-E72D297353CC}">
              <c16:uniqueId val="{00000001-F09A-40B8-BBE7-D1748871F1E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6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青森県　大鰐町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K3</v>
      </c>
      <c r="X8" s="72"/>
      <c r="Y8" s="72"/>
      <c r="Z8" s="72"/>
      <c r="AA8" s="72"/>
      <c r="AB8" s="72"/>
      <c r="AC8" s="72"/>
      <c r="AD8" s="73" t="str">
        <f>データ!$M$6</f>
        <v>非設置</v>
      </c>
      <c r="AE8" s="73"/>
      <c r="AF8" s="73"/>
      <c r="AG8" s="73"/>
      <c r="AH8" s="73"/>
      <c r="AI8" s="73"/>
      <c r="AJ8" s="73"/>
      <c r="AK8" s="3"/>
      <c r="AL8" s="69">
        <f>データ!S6</f>
        <v>9182</v>
      </c>
      <c r="AM8" s="69"/>
      <c r="AN8" s="69"/>
      <c r="AO8" s="69"/>
      <c r="AP8" s="69"/>
      <c r="AQ8" s="69"/>
      <c r="AR8" s="69"/>
      <c r="AS8" s="69"/>
      <c r="AT8" s="68">
        <f>データ!T6</f>
        <v>163.43</v>
      </c>
      <c r="AU8" s="68"/>
      <c r="AV8" s="68"/>
      <c r="AW8" s="68"/>
      <c r="AX8" s="68"/>
      <c r="AY8" s="68"/>
      <c r="AZ8" s="68"/>
      <c r="BA8" s="68"/>
      <c r="BB8" s="68">
        <f>データ!U6</f>
        <v>56.18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16.22</v>
      </c>
      <c r="Q10" s="68"/>
      <c r="R10" s="68"/>
      <c r="S10" s="68"/>
      <c r="T10" s="68"/>
      <c r="U10" s="68"/>
      <c r="V10" s="68"/>
      <c r="W10" s="68">
        <f>データ!Q6</f>
        <v>100</v>
      </c>
      <c r="X10" s="68"/>
      <c r="Y10" s="68"/>
      <c r="Z10" s="68"/>
      <c r="AA10" s="68"/>
      <c r="AB10" s="68"/>
      <c r="AC10" s="68"/>
      <c r="AD10" s="69">
        <f>データ!R6</f>
        <v>3520</v>
      </c>
      <c r="AE10" s="69"/>
      <c r="AF10" s="69"/>
      <c r="AG10" s="69"/>
      <c r="AH10" s="69"/>
      <c r="AI10" s="69"/>
      <c r="AJ10" s="69"/>
      <c r="AK10" s="2"/>
      <c r="AL10" s="69">
        <f>データ!V6</f>
        <v>1477</v>
      </c>
      <c r="AM10" s="69"/>
      <c r="AN10" s="69"/>
      <c r="AO10" s="69"/>
      <c r="AP10" s="69"/>
      <c r="AQ10" s="69"/>
      <c r="AR10" s="69"/>
      <c r="AS10" s="69"/>
      <c r="AT10" s="68">
        <f>データ!W6</f>
        <v>0.71</v>
      </c>
      <c r="AU10" s="68"/>
      <c r="AV10" s="68"/>
      <c r="AW10" s="68"/>
      <c r="AX10" s="68"/>
      <c r="AY10" s="68"/>
      <c r="AZ10" s="68"/>
      <c r="BA10" s="68"/>
      <c r="BB10" s="68">
        <f>データ!X6</f>
        <v>2080.2800000000002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【314.13】</v>
      </c>
      <c r="I86" s="26" t="str">
        <f>データ!CA6</f>
        <v>【58.42】</v>
      </c>
      <c r="J86" s="26" t="str">
        <f>データ!CL6</f>
        <v>【282.28】</v>
      </c>
      <c r="K86" s="26" t="str">
        <f>データ!CW6</f>
        <v>【57.83】</v>
      </c>
      <c r="L86" s="26" t="str">
        <f>データ!DH6</f>
        <v>【77.67】</v>
      </c>
      <c r="M86" s="26" t="s">
        <v>43</v>
      </c>
      <c r="N86" s="26" t="s">
        <v>43</v>
      </c>
      <c r="O86" s="26" t="str">
        <f>データ!EO6</f>
        <v>【-】</v>
      </c>
    </row>
  </sheetData>
  <sheetProtection algorithmName="SHA-512" hashValue="CGlyqKSWpHe07m0EHLGDLyQ/CLMFaIUm+BReCXnM+NtXvo3KRBn74i/Iy+Y6mf8qPtFvAK194LOGIQpwuZ7jfg==" saltValue="NvnSU/HPjSVvVlkGms7mi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23621</v>
      </c>
      <c r="D6" s="33">
        <f t="shared" si="3"/>
        <v>47</v>
      </c>
      <c r="E6" s="33">
        <f t="shared" si="3"/>
        <v>18</v>
      </c>
      <c r="F6" s="33">
        <f t="shared" si="3"/>
        <v>0</v>
      </c>
      <c r="G6" s="33">
        <f t="shared" si="3"/>
        <v>0</v>
      </c>
      <c r="H6" s="33" t="str">
        <f t="shared" si="3"/>
        <v>青森県　大鰐町</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16.22</v>
      </c>
      <c r="Q6" s="34">
        <f t="shared" si="3"/>
        <v>100</v>
      </c>
      <c r="R6" s="34">
        <f t="shared" si="3"/>
        <v>3520</v>
      </c>
      <c r="S6" s="34">
        <f t="shared" si="3"/>
        <v>9182</v>
      </c>
      <c r="T6" s="34">
        <f t="shared" si="3"/>
        <v>163.43</v>
      </c>
      <c r="U6" s="34">
        <f t="shared" si="3"/>
        <v>56.18</v>
      </c>
      <c r="V6" s="34">
        <f t="shared" si="3"/>
        <v>1477</v>
      </c>
      <c r="W6" s="34">
        <f t="shared" si="3"/>
        <v>0.71</v>
      </c>
      <c r="X6" s="34">
        <f t="shared" si="3"/>
        <v>2080.2800000000002</v>
      </c>
      <c r="Y6" s="35">
        <f>IF(Y7="",NA(),Y7)</f>
        <v>120.6</v>
      </c>
      <c r="Z6" s="35">
        <f t="shared" ref="Z6:AH6" si="4">IF(Z7="",NA(),Z7)</f>
        <v>112.26</v>
      </c>
      <c r="AA6" s="35">
        <f t="shared" si="4"/>
        <v>112.02</v>
      </c>
      <c r="AB6" s="35">
        <f t="shared" si="4"/>
        <v>115.94</v>
      </c>
      <c r="AC6" s="35">
        <f t="shared" si="4"/>
        <v>113.28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527.74</v>
      </c>
      <c r="BG6" s="35">
        <f t="shared" ref="BG6:BO6" si="7">IF(BG7="",NA(),BG7)</f>
        <v>608.86</v>
      </c>
      <c r="BH6" s="35">
        <f t="shared" si="7"/>
        <v>519</v>
      </c>
      <c r="BI6" s="35">
        <f t="shared" si="7"/>
        <v>498.11</v>
      </c>
      <c r="BJ6" s="35">
        <f t="shared" si="7"/>
        <v>496.93</v>
      </c>
      <c r="BK6" s="35">
        <f t="shared" si="7"/>
        <v>413.5</v>
      </c>
      <c r="BL6" s="35">
        <f t="shared" si="7"/>
        <v>407.42</v>
      </c>
      <c r="BM6" s="35">
        <f t="shared" si="7"/>
        <v>386.46</v>
      </c>
      <c r="BN6" s="35">
        <f t="shared" si="7"/>
        <v>421.25</v>
      </c>
      <c r="BO6" s="35">
        <f t="shared" si="7"/>
        <v>398.42</v>
      </c>
      <c r="BP6" s="34" t="str">
        <f>IF(BP7="","",IF(BP7="-","【-】","【"&amp;SUBSTITUTE(TEXT(BP7,"#,##0.00"),"-","△")&amp;"】"))</f>
        <v>【314.13】</v>
      </c>
      <c r="BQ6" s="35">
        <f>IF(BQ7="",NA(),BQ7)</f>
        <v>53.86</v>
      </c>
      <c r="BR6" s="35">
        <f t="shared" ref="BR6:BZ6" si="8">IF(BR7="",NA(),BR7)</f>
        <v>58.76</v>
      </c>
      <c r="BS6" s="35">
        <f t="shared" si="8"/>
        <v>59.25</v>
      </c>
      <c r="BT6" s="35">
        <f t="shared" si="8"/>
        <v>55.58</v>
      </c>
      <c r="BU6" s="35">
        <f t="shared" si="8"/>
        <v>57.98</v>
      </c>
      <c r="BV6" s="35">
        <f t="shared" si="8"/>
        <v>55.84</v>
      </c>
      <c r="BW6" s="35">
        <f t="shared" si="8"/>
        <v>57.08</v>
      </c>
      <c r="BX6" s="35">
        <f t="shared" si="8"/>
        <v>55.85</v>
      </c>
      <c r="BY6" s="35">
        <f t="shared" si="8"/>
        <v>53.23</v>
      </c>
      <c r="BZ6" s="35">
        <f t="shared" si="8"/>
        <v>50.7</v>
      </c>
      <c r="CA6" s="34" t="str">
        <f>IF(CA7="","",IF(CA7="-","【-】","【"&amp;SUBSTITUTE(TEXT(CA7,"#,##0.00"),"-","△")&amp;"】"))</f>
        <v>【58.42】</v>
      </c>
      <c r="CB6" s="35">
        <f>IF(CB7="",NA(),CB7)</f>
        <v>303.39</v>
      </c>
      <c r="CC6" s="35">
        <f t="shared" ref="CC6:CK6" si="9">IF(CC7="",NA(),CC7)</f>
        <v>275.02999999999997</v>
      </c>
      <c r="CD6" s="35">
        <f t="shared" si="9"/>
        <v>269.72000000000003</v>
      </c>
      <c r="CE6" s="35">
        <f t="shared" si="9"/>
        <v>288.37</v>
      </c>
      <c r="CF6" s="35">
        <f t="shared" si="9"/>
        <v>279.16000000000003</v>
      </c>
      <c r="CG6" s="35">
        <f t="shared" si="9"/>
        <v>287.57</v>
      </c>
      <c r="CH6" s="35">
        <f t="shared" si="9"/>
        <v>286.86</v>
      </c>
      <c r="CI6" s="35">
        <f t="shared" si="9"/>
        <v>287.91000000000003</v>
      </c>
      <c r="CJ6" s="35">
        <f t="shared" si="9"/>
        <v>283.3</v>
      </c>
      <c r="CK6" s="35">
        <f t="shared" si="9"/>
        <v>289.81</v>
      </c>
      <c r="CL6" s="34" t="str">
        <f>IF(CL7="","",IF(CL7="-","【-】","【"&amp;SUBSTITUTE(TEXT(CL7,"#,##0.00"),"-","△")&amp;"】"))</f>
        <v>【282.28】</v>
      </c>
      <c r="CM6" s="35">
        <f>IF(CM7="",NA(),CM7)</f>
        <v>53.25</v>
      </c>
      <c r="CN6" s="35">
        <f t="shared" ref="CN6:CV6" si="10">IF(CN7="",NA(),CN7)</f>
        <v>54.43</v>
      </c>
      <c r="CO6" s="35">
        <f t="shared" si="10"/>
        <v>53.88</v>
      </c>
      <c r="CP6" s="35">
        <f t="shared" si="10"/>
        <v>54.29</v>
      </c>
      <c r="CQ6" s="35">
        <f t="shared" si="10"/>
        <v>53.93</v>
      </c>
      <c r="CR6" s="35">
        <f t="shared" si="10"/>
        <v>61.55</v>
      </c>
      <c r="CS6" s="35">
        <f t="shared" si="10"/>
        <v>57.22</v>
      </c>
      <c r="CT6" s="35">
        <f t="shared" si="10"/>
        <v>54.93</v>
      </c>
      <c r="CU6" s="35">
        <f t="shared" si="10"/>
        <v>55.96</v>
      </c>
      <c r="CV6" s="35">
        <f t="shared" si="10"/>
        <v>56.45</v>
      </c>
      <c r="CW6" s="34" t="str">
        <f>IF(CW7="","",IF(CW7="-","【-】","【"&amp;SUBSTITUTE(TEXT(CW7,"#,##0.00"),"-","△")&amp;"】"))</f>
        <v>【57.83】</v>
      </c>
      <c r="CX6" s="35">
        <f>IF(CX7="",NA(),CX7)</f>
        <v>100</v>
      </c>
      <c r="CY6" s="35">
        <f t="shared" ref="CY6:DG6" si="11">IF(CY7="",NA(),CY7)</f>
        <v>100</v>
      </c>
      <c r="CZ6" s="35">
        <f t="shared" si="11"/>
        <v>100</v>
      </c>
      <c r="DA6" s="35">
        <f t="shared" si="11"/>
        <v>100</v>
      </c>
      <c r="DB6" s="35">
        <f t="shared" si="11"/>
        <v>100</v>
      </c>
      <c r="DC6" s="35">
        <f t="shared" si="11"/>
        <v>67.489999999999995</v>
      </c>
      <c r="DD6" s="35">
        <f t="shared" si="11"/>
        <v>67.290000000000006</v>
      </c>
      <c r="DE6" s="35">
        <f t="shared" si="11"/>
        <v>65.569999999999993</v>
      </c>
      <c r="DF6" s="35">
        <f t="shared" si="11"/>
        <v>60.12</v>
      </c>
      <c r="DG6" s="35">
        <f t="shared" si="11"/>
        <v>54.99</v>
      </c>
      <c r="DH6" s="34" t="str">
        <f>IF(DH7="","",IF(DH7="-","【-】","【"&amp;SUBSTITUTE(TEXT(DH7,"#,##0.00"),"-","△")&amp;"】"))</f>
        <v>【77.67】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2020</v>
      </c>
      <c r="C7" s="37">
        <v>23621</v>
      </c>
      <c r="D7" s="37">
        <v>47</v>
      </c>
      <c r="E7" s="37">
        <v>18</v>
      </c>
      <c r="F7" s="37">
        <v>0</v>
      </c>
      <c r="G7" s="37">
        <v>0</v>
      </c>
      <c r="H7" s="37" t="s">
        <v>97</v>
      </c>
      <c r="I7" s="37" t="s">
        <v>98</v>
      </c>
      <c r="J7" s="37" t="s">
        <v>99</v>
      </c>
      <c r="K7" s="37" t="s">
        <v>100</v>
      </c>
      <c r="L7" s="37" t="s">
        <v>101</v>
      </c>
      <c r="M7" s="37" t="s">
        <v>102</v>
      </c>
      <c r="N7" s="38" t="s">
        <v>103</v>
      </c>
      <c r="O7" s="38" t="s">
        <v>104</v>
      </c>
      <c r="P7" s="38">
        <v>16.22</v>
      </c>
      <c r="Q7" s="38">
        <v>100</v>
      </c>
      <c r="R7" s="38">
        <v>3520</v>
      </c>
      <c r="S7" s="38">
        <v>9182</v>
      </c>
      <c r="T7" s="38">
        <v>163.43</v>
      </c>
      <c r="U7" s="38">
        <v>56.18</v>
      </c>
      <c r="V7" s="38">
        <v>1477</v>
      </c>
      <c r="W7" s="38">
        <v>0.71</v>
      </c>
      <c r="X7" s="38">
        <v>2080.2800000000002</v>
      </c>
      <c r="Y7" s="38">
        <v>120.6</v>
      </c>
      <c r="Z7" s="38">
        <v>112.26</v>
      </c>
      <c r="AA7" s="38">
        <v>112.02</v>
      </c>
      <c r="AB7" s="38">
        <v>115.94</v>
      </c>
      <c r="AC7" s="38">
        <v>113.28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527.74</v>
      </c>
      <c r="BG7" s="38">
        <v>608.86</v>
      </c>
      <c r="BH7" s="38">
        <v>519</v>
      </c>
      <c r="BI7" s="38">
        <v>498.11</v>
      </c>
      <c r="BJ7" s="38">
        <v>496.93</v>
      </c>
      <c r="BK7" s="38">
        <v>413.5</v>
      </c>
      <c r="BL7" s="38">
        <v>407.42</v>
      </c>
      <c r="BM7" s="38">
        <v>386.46</v>
      </c>
      <c r="BN7" s="38">
        <v>421.25</v>
      </c>
      <c r="BO7" s="38">
        <v>398.42</v>
      </c>
      <c r="BP7" s="38">
        <v>314.13</v>
      </c>
      <c r="BQ7" s="38">
        <v>53.86</v>
      </c>
      <c r="BR7" s="38">
        <v>58.76</v>
      </c>
      <c r="BS7" s="38">
        <v>59.25</v>
      </c>
      <c r="BT7" s="38">
        <v>55.58</v>
      </c>
      <c r="BU7" s="38">
        <v>57.98</v>
      </c>
      <c r="BV7" s="38">
        <v>55.84</v>
      </c>
      <c r="BW7" s="38">
        <v>57.08</v>
      </c>
      <c r="BX7" s="38">
        <v>55.85</v>
      </c>
      <c r="BY7" s="38">
        <v>53.23</v>
      </c>
      <c r="BZ7" s="38">
        <v>50.7</v>
      </c>
      <c r="CA7" s="38">
        <v>58.42</v>
      </c>
      <c r="CB7" s="38">
        <v>303.39</v>
      </c>
      <c r="CC7" s="38">
        <v>275.02999999999997</v>
      </c>
      <c r="CD7" s="38">
        <v>269.72000000000003</v>
      </c>
      <c r="CE7" s="38">
        <v>288.37</v>
      </c>
      <c r="CF7" s="38">
        <v>279.16000000000003</v>
      </c>
      <c r="CG7" s="38">
        <v>287.57</v>
      </c>
      <c r="CH7" s="38">
        <v>286.86</v>
      </c>
      <c r="CI7" s="38">
        <v>287.91000000000003</v>
      </c>
      <c r="CJ7" s="38">
        <v>283.3</v>
      </c>
      <c r="CK7" s="38">
        <v>289.81</v>
      </c>
      <c r="CL7" s="38">
        <v>282.27999999999997</v>
      </c>
      <c r="CM7" s="38">
        <v>53.25</v>
      </c>
      <c r="CN7" s="38">
        <v>54.43</v>
      </c>
      <c r="CO7" s="38">
        <v>53.88</v>
      </c>
      <c r="CP7" s="38">
        <v>54.29</v>
      </c>
      <c r="CQ7" s="38">
        <v>53.93</v>
      </c>
      <c r="CR7" s="38">
        <v>61.55</v>
      </c>
      <c r="CS7" s="38">
        <v>57.22</v>
      </c>
      <c r="CT7" s="38">
        <v>54.93</v>
      </c>
      <c r="CU7" s="38">
        <v>55.96</v>
      </c>
      <c r="CV7" s="38">
        <v>56.45</v>
      </c>
      <c r="CW7" s="38">
        <v>57.83</v>
      </c>
      <c r="CX7" s="38">
        <v>100</v>
      </c>
      <c r="CY7" s="38">
        <v>100</v>
      </c>
      <c r="CZ7" s="38">
        <v>100</v>
      </c>
      <c r="DA7" s="38">
        <v>100</v>
      </c>
      <c r="DB7" s="38">
        <v>100</v>
      </c>
      <c r="DC7" s="38">
        <v>67.489999999999995</v>
      </c>
      <c r="DD7" s="38">
        <v>67.290000000000006</v>
      </c>
      <c r="DE7" s="38">
        <v>65.569999999999993</v>
      </c>
      <c r="DF7" s="38">
        <v>60.12</v>
      </c>
      <c r="DG7" s="38">
        <v>54.99</v>
      </c>
      <c r="DH7" s="38">
        <v>77.67</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kensetsu01</cp:lastModifiedBy>
  <cp:lastPrinted>2022-01-20T10:25:30Z</cp:lastPrinted>
  <dcterms:created xsi:type="dcterms:W3CDTF">2021-12-03T08:08:41Z</dcterms:created>
  <dcterms:modified xsi:type="dcterms:W3CDTF">2022-02-07T01:02:33Z</dcterms:modified>
  <cp:category/>
</cp:coreProperties>
</file>