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WorkingFiles\＜SuidouWorkingFiles＞\05：公営企業\★経営比較分析表★\R3経営比較分析表 ※メール転送漏れに伴う再依頼（Ｒ4.1.28提出済み）\03：修正\03-2：農集排修正\03：回答\"/>
    </mc:Choice>
  </mc:AlternateContent>
  <xr:revisionPtr revIDLastSave="0" documentId="13_ncr:1_{886EFE4E-05DF-492D-AD79-E30005B37422}" xr6:coauthVersionLast="43" xr6:coauthVersionMax="43" xr10:uidLastSave="{00000000-0000-0000-0000-000000000000}"/>
  <workbookProtection workbookAlgorithmName="SHA-512" workbookHashValue="8dm5j7vjpwKt6oaOY4Hrjj3TjhP6ArsTSaUenhcKC2u6ZYEIeuP0Ia9EPJ7vHpbwYB7/eOUe+iJlCH/v0XhAoQ==" workbookSaltValue="t+q9rowpoutB99m4CzzDtA==" workbookSpinCount="100000" lockStructure="1"/>
  <bookViews>
    <workbookView xWindow="825" yWindow="-120" windowWidth="19785"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<sst xmlns="http://schemas.openxmlformats.org/spreadsheetml/2006/main" count="236" uniqueCount="122">
  <si>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</si>
  <si>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</si>
  <si>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</si>
  <si>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</si>
  <si>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</si>
  <si>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</si>
  <si>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</si>
  <si>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</si>
  <si>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</si>
  <si>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</si>
  <si>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</si>
  <si>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</si>
  <si>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</si>
  <si>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</si>
  <si>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</si>
  <si>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</si>
  <si>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</si>
  <si>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</si>
  <si>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</si>
  <si>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</si>
  <si>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</si>
  <si>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</si>
  <si>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</si>
  <si>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</si>
  <si>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</si>
  <si>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</si>
  <si>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</si>
  <si>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</si>
  <si>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</si>
  <si>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</si>
  <si>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</si>
  <si>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</si>
  <si>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</si>
  <si>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</si>
  <si>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</si>
  <si>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</si>
  <si>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</si>
  <si>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</si>
  <si>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</si>
  <si>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</si>
  <si>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</si>
  <si>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</si>
  <si>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</si>
  <si>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</si>
  <si>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</si>
  <si>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</si>
  <si>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</si>
  <si>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</si>
  <si>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</si>
  <si>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</si>
  <si>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</si>
  <si>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</si>
  <si>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</si>
  <si>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</si>
  <si>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</si>
  <si>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</si>
  <si>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</si>
  <si>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</si>
  <si>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</si>
  <si>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</si>
  <si>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</si>
  <si>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</si>
  <si>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</si>
  <si>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</si>
  <si>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</si>
  <si>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</si>
  <si>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</si>
  <si>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</si>
  <si>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</si>
  <si>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</si>
  <si>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</si>
  <si>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</si>
  <si>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</si>
  <si>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</si>
  <si>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</si>
  <si>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</si>
  <si>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</si>
  <si>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</si>
  <si>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</si>
  <si>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</si>
  <si>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</si>
  <si>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</si>
  <si>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</si>
  <si>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</si>
  <si>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</si>
  <si>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</si>
  <si>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</si>
  <si>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</si>
  <si>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</si>
  <si>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</si>
  <si>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</si>
  <si>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</si>
  <si>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</si>
  <si>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</si>
  <si>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</si>
  <si>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</si>
  <si>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</si>
  <si>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</si>
  <si>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</si>
  <si>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</si>
  <si>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</si>
  <si>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</si>
  <si>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</si>
  <si>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</si>
  <si>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</si>
  <si>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</si>
  <si>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</si>
  <si>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</si>
  <si>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</si>
  <si>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</si>
  <si>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</si>
  <si>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</si>
  <si>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</si>
  <si>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</si>
  <si>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</si>
  <si>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</si>
  <si>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</si>
  <si>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</si>
  <si>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</si>
  <si>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現在、村内に所在する農業集落排水処理施設５施設のうち、供用開始後２０年を超す施設は３施設となっており、機械・電気設備は故障発生時に修繕、取替を行っている。
　令和２年度に策定された最適整備構想に基づき、計画的な更新作業を進めていく必要がある。
</t>
    <rPh sb="1" eb="3">
      <t>ゲンザイ</t>
    </rPh>
    <rPh sb="4" eb="6">
      <t>ソンナイ</t>
    </rPh>
    <rPh sb="7" eb="9">
      <t>ショザイ</t>
    </rPh>
    <rPh sb="11" eb="13">
      <t>ノウギョウ</t>
    </rPh>
    <rPh sb="13" eb="15">
      <t>シュウラク</t>
    </rPh>
    <rPh sb="15" eb="17">
      <t>ハイスイ</t>
    </rPh>
    <rPh sb="17" eb="19">
      <t>ショリ</t>
    </rPh>
    <rPh sb="19" eb="21">
      <t>シセツ</t>
    </rPh>
    <rPh sb="22" eb="24">
      <t>シセツ</t>
    </rPh>
    <rPh sb="28" eb="30">
      <t>キョウヨウ</t>
    </rPh>
    <rPh sb="30" eb="32">
      <t>カイシ</t>
    </rPh>
    <rPh sb="32" eb="33">
      <t>ゴ</t>
    </rPh>
    <rPh sb="35" eb="36">
      <t>ネン</t>
    </rPh>
    <rPh sb="37" eb="38">
      <t>コ</t>
    </rPh>
    <rPh sb="39" eb="41">
      <t>シセツ</t>
    </rPh>
    <rPh sb="43" eb="45">
      <t>シセツ</t>
    </rPh>
    <rPh sb="52" eb="54">
      <t>キカイ</t>
    </rPh>
    <rPh sb="55" eb="57">
      <t>デンキ</t>
    </rPh>
    <rPh sb="57" eb="59">
      <t>セツビ</t>
    </rPh>
    <rPh sb="60" eb="62">
      <t>コショウ</t>
    </rPh>
    <rPh sb="62" eb="64">
      <t>ハッセイ</t>
    </rPh>
    <rPh sb="64" eb="65">
      <t>ジ</t>
    </rPh>
    <rPh sb="66" eb="68">
      <t>シュウゼン</t>
    </rPh>
    <rPh sb="69" eb="71">
      <t>トリカエ</t>
    </rPh>
    <rPh sb="72" eb="73">
      <t>オコナ</t>
    </rPh>
    <rPh sb="80" eb="82">
      <t>レイワ</t>
    </rPh>
    <rPh sb="83" eb="85">
      <t>ネンド</t>
    </rPh>
    <rPh sb="86" eb="88">
      <t>サクテイ</t>
    </rPh>
    <rPh sb="91" eb="93">
      <t>サイテキ</t>
    </rPh>
    <rPh sb="93" eb="95">
      <t>セイビ</t>
    </rPh>
    <rPh sb="95" eb="97">
      <t>コウソウ</t>
    </rPh>
    <rPh sb="98" eb="99">
      <t>モト</t>
    </rPh>
    <rPh sb="102" eb="105">
      <t>ケイカクテキ</t>
    </rPh>
    <rPh sb="106" eb="108">
      <t>コウシン</t>
    </rPh>
    <rPh sb="108" eb="110">
      <t>サギョウ</t>
    </rPh>
    <rPh sb="111" eb="112">
      <t>スス</t>
    </rPh>
    <rPh sb="116" eb="118">
      <t>ヒツヨウ</t>
    </rPh>
    <phoneticPr fontId="4"/>
  </si>
  <si>
    <r>
      <t>　</t>
    </r>
    <r>
      <rPr>
        <sz val="11"/>
        <color rgb="FFFF0000"/>
        <rFont val="ＭＳ ゴシック"/>
        <family val="3"/>
        <charset val="128"/>
      </rPr>
      <t>新規加入者は増えているものの、</t>
    </r>
    <r>
      <rPr>
        <sz val="11"/>
        <color theme="1"/>
        <rFont val="ＭＳ ゴシック"/>
        <family val="3"/>
        <charset val="128"/>
      </rPr>
      <t>人口減少及びコロナ禍による収入減に伴う使用料金収入の減少が著しいことから、</t>
    </r>
    <r>
      <rPr>
        <sz val="11"/>
        <rFont val="ＭＳ ゴシック"/>
        <family val="3"/>
        <charset val="128"/>
      </rPr>
      <t>それに見合った施設運営が必要と考えられるため、施設利用率を考慮した投資行動と適切な料金収入の確保に向け</t>
    </r>
    <r>
      <rPr>
        <sz val="11"/>
        <color rgb="FFFF0000"/>
        <rFont val="ＭＳ ゴシック"/>
        <family val="3"/>
        <charset val="128"/>
      </rPr>
      <t>た使用料金の改定について</t>
    </r>
    <r>
      <rPr>
        <sz val="11"/>
        <rFont val="ＭＳ ゴシック"/>
        <family val="3"/>
        <charset val="128"/>
      </rPr>
      <t>検討を行う必要がある。</t>
    </r>
    <r>
      <rPr>
        <sz val="11"/>
        <color rgb="FFFF0000"/>
        <rFont val="ＭＳ ゴシック"/>
        <family val="3"/>
        <charset val="128"/>
      </rPr>
      <t xml:space="preserve">
</t>
    </r>
    <r>
      <rPr>
        <sz val="11"/>
        <color theme="1"/>
        <rFont val="ＭＳ ゴシック"/>
        <family val="3"/>
        <charset val="128"/>
      </rPr>
      <t>　また、経常経費についてもコスト削減意識を高く持ち、経費削減に向けた取組を行うとともに、県が主体となって検討が進められている汚水処理施設広域化・共同化計画をベースとし、他自治体の処理施設との統廃合及び各種業務の共同化等について検討を進める必要がある。
　</t>
    </r>
    <r>
      <rPr>
        <b/>
        <sz val="11"/>
        <color rgb="FFFF0000"/>
        <rFont val="ＭＳ ゴシック"/>
        <family val="3"/>
        <charset val="128"/>
      </rPr>
      <t>現在、令和6年4月からの地方公営企業法適用に向け準備等を進めており、移行後速やかに経費回収率向上に向けたロードマップの策定等について盛り込んだ経営戦略の改定を行う。</t>
    </r>
    <rPh sb="1" eb="3">
      <t>シンキ</t>
    </rPh>
    <rPh sb="3" eb="6">
      <t>カニュウシャ</t>
    </rPh>
    <rPh sb="7" eb="8">
      <t>フ</t>
    </rPh>
    <rPh sb="105" eb="107">
      <t>シヨウ</t>
    </rPh>
    <rPh sb="107" eb="109">
      <t>リョウキン</t>
    </rPh>
    <rPh sb="110" eb="112">
      <t>カイテイ</t>
    </rPh>
    <rPh sb="190" eb="192">
      <t>オスイ</t>
    </rPh>
    <rPh sb="192" eb="194">
      <t>ショリ</t>
    </rPh>
    <rPh sb="194" eb="196">
      <t>シセツ</t>
    </rPh>
    <rPh sb="200" eb="203">
      <t>キョウドウカ</t>
    </rPh>
    <rPh sb="203" eb="205">
      <t>ケイカク</t>
    </rPh>
    <rPh sb="217" eb="219">
      <t>ショリ</t>
    </rPh>
    <rPh sb="226" eb="227">
      <t>オヨ</t>
    </rPh>
    <rPh sb="228" eb="230">
      <t>カクシュ</t>
    </rPh>
    <rPh sb="230" eb="232">
      <t>ギョウム</t>
    </rPh>
    <rPh sb="233" eb="236">
      <t>キョウドウカ</t>
    </rPh>
    <rPh sb="255" eb="257">
      <t>ゲンザイ</t>
    </rPh>
    <rPh sb="258" eb="260">
      <t>レイワ</t>
    </rPh>
    <rPh sb="261" eb="262">
      <t>ネン</t>
    </rPh>
    <rPh sb="263" eb="264">
      <t>ガツ</t>
    </rPh>
    <rPh sb="267" eb="269">
      <t>チホウ</t>
    </rPh>
    <rPh sb="269" eb="271">
      <t>コウエイ</t>
    </rPh>
    <rPh sb="271" eb="273">
      <t>キギョウ</t>
    </rPh>
    <rPh sb="273" eb="274">
      <t>ホウ</t>
    </rPh>
    <rPh sb="274" eb="276">
      <t>テキヨウ</t>
    </rPh>
    <rPh sb="277" eb="278">
      <t>ム</t>
    </rPh>
    <rPh sb="279" eb="281">
      <t>ジュンビ</t>
    </rPh>
    <rPh sb="281" eb="282">
      <t>ナド</t>
    </rPh>
    <rPh sb="283" eb="284">
      <t>スス</t>
    </rPh>
    <rPh sb="289" eb="291">
      <t>イコウ</t>
    </rPh>
    <rPh sb="291" eb="292">
      <t>ゴ</t>
    </rPh>
    <rPh sb="292" eb="293">
      <t>スミ</t>
    </rPh>
    <rPh sb="321" eb="322">
      <t>モ</t>
    </rPh>
    <rPh sb="323" eb="324">
      <t>コ</t>
    </rPh>
    <rPh sb="326" eb="328">
      <t>ケイエイ</t>
    </rPh>
    <rPh sb="328" eb="330">
      <t>センリャク</t>
    </rPh>
    <rPh sb="331" eb="333">
      <t>カイテイ</t>
    </rPh>
    <rPh sb="334" eb="335">
      <t>オコナ</t>
    </rPh>
    <phoneticPr fontId="4"/>
  </si>
  <si>
    <r>
      <t>　</t>
    </r>
    <r>
      <rPr>
        <sz val="11"/>
        <color rgb="FFFF0000"/>
        <rFont val="ＭＳ ゴシック"/>
        <family val="3"/>
        <charset val="128"/>
      </rPr>
      <t>①収益的収支比率が大幅に減となっており、原因としては、</t>
    </r>
    <r>
      <rPr>
        <sz val="11"/>
        <color theme="1"/>
        <rFont val="ＭＳ ゴシック"/>
        <family val="3"/>
        <charset val="128"/>
      </rPr>
      <t>宅地造成地への入居者の増及び村独自で行っているリフォーム補助による加入者増</t>
    </r>
    <r>
      <rPr>
        <sz val="11"/>
        <color rgb="FFFF0000"/>
        <rFont val="ＭＳ ゴシック"/>
        <family val="3"/>
        <charset val="128"/>
      </rPr>
      <t>により新規加入者が増加したものの</t>
    </r>
    <r>
      <rPr>
        <sz val="11"/>
        <color theme="1"/>
        <rFont val="ＭＳ ゴシック"/>
        <family val="3"/>
        <charset val="128"/>
      </rPr>
      <t>、</t>
    </r>
    <r>
      <rPr>
        <sz val="11"/>
        <color rgb="FFFF0000"/>
        <rFont val="ＭＳ ゴシック"/>
        <family val="3"/>
        <charset val="128"/>
      </rPr>
      <t>自然減や社会減による</t>
    </r>
    <r>
      <rPr>
        <sz val="11"/>
        <color theme="1"/>
        <rFont val="ＭＳ ゴシック"/>
        <family val="3"/>
        <charset val="128"/>
      </rPr>
      <t>人口減少及びコロナ禍による収入減に伴う使用料の納付遅れも</t>
    </r>
    <r>
      <rPr>
        <sz val="11"/>
        <color rgb="FFFF0000"/>
        <rFont val="ＭＳ ゴシック"/>
        <family val="3"/>
        <charset val="128"/>
      </rPr>
      <t>あり、使用料が減少していることが挙げられる。</t>
    </r>
    <r>
      <rPr>
        <b/>
        <sz val="11"/>
        <color rgb="FFFF0000"/>
        <rFont val="ＭＳ ゴシック"/>
        <family val="3"/>
        <charset val="128"/>
      </rPr>
      <t>また、コロナ禍対策として行った基本使用料の減免も使用料減少に繋がっている。</t>
    </r>
    <r>
      <rPr>
        <sz val="11"/>
        <color theme="1"/>
        <rFont val="ＭＳ ゴシック"/>
        <family val="3"/>
        <charset val="128"/>
      </rPr>
      <t xml:space="preserve">
　そのため、施設の維持管理費を使用料金で賄えておらず、一般会計繰入金により補っているのが現状である。
　今後、適切な運営を目指すため、計画的な使用料金改定を進めることが必要である。</t>
    </r>
    <rPh sb="7" eb="9">
      <t>ヒリツ</t>
    </rPh>
    <rPh sb="21" eb="23">
      <t>ゲンイン</t>
    </rPh>
    <rPh sb="28" eb="30">
      <t>タクチ</t>
    </rPh>
    <rPh sb="30" eb="32">
      <t>ゾウセイ</t>
    </rPh>
    <rPh sb="32" eb="33">
      <t>チ</t>
    </rPh>
    <rPh sb="35" eb="38">
      <t>ニュウキョシャ</t>
    </rPh>
    <rPh sb="39" eb="40">
      <t>ゾウ</t>
    </rPh>
    <rPh sb="40" eb="41">
      <t>オヨ</t>
    </rPh>
    <rPh sb="42" eb="43">
      <t>ムラ</t>
    </rPh>
    <rPh sb="43" eb="45">
      <t>ドクジ</t>
    </rPh>
    <rPh sb="46" eb="47">
      <t>オコナ</t>
    </rPh>
    <rPh sb="56" eb="58">
      <t>ホジョ</t>
    </rPh>
    <rPh sb="61" eb="64">
      <t>カニュウシャ</t>
    </rPh>
    <rPh sb="64" eb="65">
      <t>ゾウ</t>
    </rPh>
    <rPh sb="68" eb="70">
      <t>シンキ</t>
    </rPh>
    <rPh sb="70" eb="73">
      <t>カニュウシャ</t>
    </rPh>
    <rPh sb="74" eb="76">
      <t>ゾウカ</t>
    </rPh>
    <rPh sb="82" eb="85">
      <t>シゼンゲン</t>
    </rPh>
    <rPh sb="86" eb="88">
      <t>シャカイ</t>
    </rPh>
    <rPh sb="88" eb="89">
      <t>ゲン</t>
    </rPh>
    <rPh sb="92" eb="94">
      <t>ジンコウ</t>
    </rPh>
    <rPh sb="94" eb="96">
      <t>ゲンショウ</t>
    </rPh>
    <rPh sb="96" eb="97">
      <t>オヨ</t>
    </rPh>
    <rPh sb="123" eb="126">
      <t>シヨウリョウ</t>
    </rPh>
    <rPh sb="127" eb="129">
      <t>ゲンショウ</t>
    </rPh>
    <rPh sb="136" eb="137">
      <t>ア</t>
    </rPh>
    <rPh sb="148" eb="149">
      <t>カ</t>
    </rPh>
    <rPh sb="149" eb="151">
      <t>タイサク</t>
    </rPh>
    <rPh sb="154" eb="155">
      <t>オコナ</t>
    </rPh>
    <rPh sb="157" eb="159">
      <t>キホン</t>
    </rPh>
    <rPh sb="159" eb="162">
      <t>シヨウリョウ</t>
    </rPh>
    <rPh sb="163" eb="165">
      <t>ゲンメン</t>
    </rPh>
    <rPh sb="166" eb="169">
      <t>シヨウリョウ</t>
    </rPh>
    <rPh sb="169" eb="171">
      <t>ゲンショウ</t>
    </rPh>
    <rPh sb="172" eb="173">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</si>
</sst>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b/>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4.1100000000000003</c:v>
                </c:pt>
                <c:pt idx="1">
                  <c:v>2.2999999999999998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A2-4004-892A-E32E7465B4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0.44</c:v>
                </c:pt>
                <c:pt idx="2">
                  <c:v>0.04</c:v>
                </c:pt>
                <c:pt idx="3">
                  <c:v>0.02</c:v>
                </c:pt>
                <c:pt idx="4">
                  <c:v>0.02</c:v>
                </c:pt>
              </c:numCache>
            </c:numRef>
          </c:val>
          <c:smooth val="0"/>
          <c:extLst>
            <c:ext xmlns:c16="http://schemas.microsoft.com/office/drawing/2014/chart" uri="{C3380CC4-5D6E-409C-BE32-E72D297353CC}">
              <c16:uniqueId val="{00000001-68A2-4004-892A-E32E7465B4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51.79</c:v>
                </c:pt>
                <c:pt idx="1">
                  <c:v>60.47</c:v>
                </c:pt>
                <c:pt idx="2">
                  <c:v>55.12</c:v>
                </c:pt>
                <c:pt idx="3">
                  <c:v>54.38</c:v>
                </c:pt>
                <c:pt idx="4">
                  <c:v>56.1</c:v>
                </c:pt>
              </c:numCache>
            </c:numRef>
          </c:val>
          <c:extLst>
            <c:ext xmlns:c16="http://schemas.microsoft.com/office/drawing/2014/chart" uri="{C3380CC4-5D6E-409C-BE32-E72D297353CC}">
              <c16:uniqueId val="{00000000-FFA7-4C11-AC1D-147EB9BFFD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56.01</c:v>
                </c:pt>
                <c:pt idx="2">
                  <c:v>56.72</c:v>
                </c:pt>
                <c:pt idx="3">
                  <c:v>54.06</c:v>
                </c:pt>
                <c:pt idx="4">
                  <c:v>55.26</c:v>
                </c:pt>
              </c:numCache>
            </c:numRef>
          </c:val>
          <c:smooth val="0"/>
          <c:extLst>
            <c:ext xmlns:c16="http://schemas.microsoft.com/office/drawing/2014/chart" uri="{C3380CC4-5D6E-409C-BE32-E72D297353CC}">
              <c16:uniqueId val="{00000001-FFA7-4C11-AC1D-147EB9BFFD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75.260000000000005</c:v>
                </c:pt>
                <c:pt idx="1">
                  <c:v>77</c:v>
                </c:pt>
                <c:pt idx="2">
                  <c:v>77.98</c:v>
                </c:pt>
                <c:pt idx="3">
                  <c:v>77.84</c:v>
                </c:pt>
                <c:pt idx="4">
                  <c:v>78.66</c:v>
                </c:pt>
              </c:numCache>
            </c:numRef>
          </c:val>
          <c:extLst>
            <c:ext xmlns:c16="http://schemas.microsoft.com/office/drawing/2014/chart" uri="{C3380CC4-5D6E-409C-BE32-E72D297353CC}">
              <c16:uniqueId val="{00000000-9ABC-4F97-9CB6-8970697F30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89.77</c:v>
                </c:pt>
                <c:pt idx="2">
                  <c:v>90.04</c:v>
                </c:pt>
                <c:pt idx="3">
                  <c:v>90.11</c:v>
                </c:pt>
                <c:pt idx="4">
                  <c:v>90.52</c:v>
                </c:pt>
              </c:numCache>
            </c:numRef>
          </c:val>
          <c:smooth val="0"/>
          <c:extLst>
            <c:ext xmlns:c16="http://schemas.microsoft.com/office/drawing/2014/chart" uri="{C3380CC4-5D6E-409C-BE32-E72D297353CC}">
              <c16:uniqueId val="{00000001-9ABC-4F97-9CB6-8970697F30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83.93</c:v>
                </c:pt>
                <c:pt idx="1">
                  <c:v>88.64</c:v>
                </c:pt>
                <c:pt idx="2">
                  <c:v>87.02</c:v>
                </c:pt>
                <c:pt idx="3">
                  <c:v>89.64</c:v>
                </c:pt>
                <c:pt idx="4">
                  <c:v>81.5</c:v>
                </c:pt>
              </c:numCache>
            </c:numRef>
          </c:val>
          <c:extLst>
            <c:ext xmlns:c16="http://schemas.microsoft.com/office/drawing/2014/chart" uri="{C3380CC4-5D6E-409C-BE32-E72D297353CC}">
              <c16:uniqueId val="{00000000-E07A-4543-8F83-8EF46D4C9E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A-4543-8F83-8EF46D4C9E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1-4839-9B1C-C5D5081654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1-4839-9B1C-C5D5081654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D-4ADF-AED0-23D935098F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D-4ADF-AED0-23D935098F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A-4EF7-9AC3-7C7979F2BC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A-4EF7-9AC3-7C7979F2BC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2-4112-BAC0-35EA295223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2-4112-BAC0-35EA295223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0-4A52-9F42-758F18A1D0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684.74</c:v>
                </c:pt>
                <c:pt idx="2">
                  <c:v>654.91999999999996</c:v>
                </c:pt>
                <c:pt idx="3">
                  <c:v>654.71</c:v>
                </c:pt>
                <c:pt idx="4">
                  <c:v>783.8</c:v>
                </c:pt>
              </c:numCache>
            </c:numRef>
          </c:val>
          <c:smooth val="0"/>
          <c:extLst>
            <c:ext xmlns:c16="http://schemas.microsoft.com/office/drawing/2014/chart" uri="{C3380CC4-5D6E-409C-BE32-E72D297353CC}">
              <c16:uniqueId val="{00000001-2140-4A52-9F42-758F18A1D0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63.28</c:v>
                </c:pt>
                <c:pt idx="1">
                  <c:v>75.260000000000005</c:v>
                </c:pt>
                <c:pt idx="2">
                  <c:v>58.86</c:v>
                </c:pt>
                <c:pt idx="3">
                  <c:v>80.849999999999994</c:v>
                </c:pt>
                <c:pt idx="4">
                  <c:v>58.17</c:v>
                </c:pt>
              </c:numCache>
            </c:numRef>
          </c:val>
          <c:extLst>
            <c:ext xmlns:c16="http://schemas.microsoft.com/office/drawing/2014/chart" uri="{C3380CC4-5D6E-409C-BE32-E72D297353CC}">
              <c16:uniqueId val="{00000000-875C-4167-A2C4-1C52430825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65.33</c:v>
                </c:pt>
                <c:pt idx="2">
                  <c:v>65.39</c:v>
                </c:pt>
                <c:pt idx="3">
                  <c:v>65.37</c:v>
                </c:pt>
                <c:pt idx="4">
                  <c:v>68.11</c:v>
                </c:pt>
              </c:numCache>
            </c:numRef>
          </c:val>
          <c:smooth val="0"/>
          <c:extLst>
            <c:ext xmlns:c16="http://schemas.microsoft.com/office/drawing/2014/chart" uri="{C3380CC4-5D6E-409C-BE32-E72D297353CC}">
              <c16:uniqueId val="{00000001-875C-4167-A2C4-1C52430825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208.93</c:v>
                </c:pt>
                <c:pt idx="1">
                  <c:v>173.5</c:v>
                </c:pt>
                <c:pt idx="2">
                  <c:v>223.67</c:v>
                </c:pt>
                <c:pt idx="3">
                  <c:v>169.37</c:v>
                </c:pt>
                <c:pt idx="4">
                  <c:v>203.72</c:v>
                </c:pt>
              </c:numCache>
            </c:numRef>
          </c:val>
          <c:extLst>
            <c:ext xmlns:c16="http://schemas.microsoft.com/office/drawing/2014/chart" uri="{C3380CC4-5D6E-409C-BE32-E72D297353CC}">
              <c16:uniqueId val="{00000000-6E03-41E2-B83F-8B36DAC250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227.43</c:v>
                </c:pt>
                <c:pt idx="2">
                  <c:v>230.88</c:v>
                </c:pt>
                <c:pt idx="3">
                  <c:v>228.99</c:v>
                </c:pt>
                <c:pt idx="4">
                  <c:v>222.41</c:v>
                </c:pt>
              </c:numCache>
            </c:numRef>
          </c:val>
          <c:smooth val="0"/>
          <c:extLst>
            <c:ext xmlns:c16="http://schemas.microsoft.com/office/drawing/2014/chart" uri="{C3380CC4-5D6E-409C-BE32-E72D297353CC}">
              <c16:uniqueId val="{00000001-6E03-41E2-B83F-8B36DAC250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 zoomScale="85" zoomScaleNormal="85" workbookViewId="0">
      <selection activeCell="CC10" sqref="CC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西目屋村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1327</v>
      </c>
      <c r="AM8" s="69"/>
      <c r="AN8" s="69"/>
      <c r="AO8" s="69"/>
      <c r="AP8" s="69"/>
      <c r="AQ8" s="69"/>
      <c r="AR8" s="69"/>
      <c r="AS8" s="69"/>
      <c r="AT8" s="68">
        <f>データ!T6</f>
        <v>246.02</v>
      </c>
      <c r="AU8" s="68"/>
      <c r="AV8" s="68"/>
      <c r="AW8" s="68"/>
      <c r="AX8" s="68"/>
      <c r="AY8" s="68"/>
      <c r="AZ8" s="68"/>
      <c r="BA8" s="68"/>
      <c r="BB8" s="68">
        <f>データ!U6</f>
        <v>5.39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62.59</v>
      </c>
      <c r="X10" s="68"/>
      <c r="Y10" s="68"/>
      <c r="Z10" s="68"/>
      <c r="AA10" s="68"/>
      <c r="AB10" s="68"/>
      <c r="AC10" s="68"/>
      <c r="AD10" s="69">
        <f>データ!R6</f>
        <v>2200</v>
      </c>
      <c r="AE10" s="69"/>
      <c r="AF10" s="69"/>
      <c r="AG10" s="69"/>
      <c r="AH10" s="69"/>
      <c r="AI10" s="69"/>
      <c r="AJ10" s="69"/>
      <c r="AK10" s="2"/>
      <c r="AL10" s="69">
        <f>データ!V6</f>
        <v>1317</v>
      </c>
      <c r="AM10" s="69"/>
      <c r="AN10" s="69"/>
      <c r="AO10" s="69"/>
      <c r="AP10" s="69"/>
      <c r="AQ10" s="69"/>
      <c r="AR10" s="69"/>
      <c r="AS10" s="69"/>
      <c r="AT10" s="68">
        <f>データ!W6</f>
        <v>1.1499999999999999</v>
      </c>
      <c r="AU10" s="68"/>
      <c r="AV10" s="68"/>
      <c r="AW10" s="68"/>
      <c r="AX10" s="68"/>
      <c r="AY10" s="68"/>
      <c r="AZ10" s="68"/>
      <c r="BA10" s="68"/>
      <c r="BB10" s="68">
        <f>データ!X6</f>
        <v>1145.22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hR960L3DWZ3o83PltWv4dmMaD0Rp+Dbed8Abt8bCmm6Y02aGxPGLMFQ2/zipB77kWNg3VSrrVEM+HpoOejoJQg==" saltValue="RjONiDbGflk+4cKvgEQY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62.59</v>
      </c>
      <c r="R6" s="34">
        <f t="shared" si="3"/>
        <v>2200</v>
      </c>
      <c r="S6" s="34">
        <f t="shared" si="3"/>
        <v>1327</v>
      </c>
      <c r="T6" s="34">
        <f t="shared" si="3"/>
        <v>246.02</v>
      </c>
      <c r="U6" s="34">
        <f t="shared" si="3"/>
        <v>5.39</v>
      </c>
      <c r="V6" s="34">
        <f t="shared" si="3"/>
        <v>1317</v>
      </c>
      <c r="W6" s="34">
        <f t="shared" si="3"/>
        <v>1.1499999999999999</v>
      </c>
      <c r="X6" s="34">
        <f t="shared" si="3"/>
        <v>1145.22</v>
      </c>
      <c r="Y6" s="35">
        <f>IF(Y7="",NA(),Y7)</f>
        <v>83.93</v>
      </c>
      <c r="Z6" s="35">
        <f t="shared" ref="Z6:AH6" si="4">IF(Z7="",NA(),Z7)</f>
        <v>88.64</v>
      </c>
      <c r="AA6" s="35">
        <f t="shared" si="4"/>
        <v>87.02</v>
      </c>
      <c r="AB6" s="35">
        <f t="shared" si="4"/>
        <v>89.64</v>
      </c>
      <c r="AC6" s="35">
        <f t="shared" si="4"/>
        <v>81.5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684.74</v>
      </c>
      <c r="BM6" s="35">
        <f t="shared" si="7"/>
        <v>654.91999999999996</v>
      </c>
      <c r="BN6" s="35">
        <f t="shared" si="7"/>
        <v>654.71</v>
      </c>
      <c r="BO6" s="35">
        <f t="shared" si="7"/>
        <v>783.8</v>
      </c>
      <c r="BP6" s="34" t="str">
        <f>IF(BP7="","",IF(BP7="-","【-】","【"&amp;SUBSTITUTE(TEXT(BP7,"#,##0.00"),"-","△")&amp;"】"))</f>
        <v>【832.52】</v>
      </c>
      <c r="BQ6" s="35">
        <f>IF(BQ7="",NA(),BQ7)</f>
        <v>63.28</v>
      </c>
      <c r="BR6" s="35">
        <f t="shared" ref="BR6:BZ6" si="8">IF(BR7="",NA(),BR7)</f>
        <v>75.260000000000005</v>
      </c>
      <c r="BS6" s="35">
        <f t="shared" si="8"/>
        <v>58.86</v>
      </c>
      <c r="BT6" s="35">
        <f t="shared" si="8"/>
        <v>80.849999999999994</v>
      </c>
      <c r="BU6" s="35">
        <f t="shared" si="8"/>
        <v>58.17</v>
      </c>
      <c r="BV6" s="35">
        <f t="shared" si="8"/>
        <v>55.32</v>
      </c>
      <c r="BW6" s="35">
        <f t="shared" si="8"/>
        <v>65.33</v>
      </c>
      <c r="BX6" s="35">
        <f t="shared" si="8"/>
        <v>65.39</v>
      </c>
      <c r="BY6" s="35">
        <f t="shared" si="8"/>
        <v>65.37</v>
      </c>
      <c r="BZ6" s="35">
        <f t="shared" si="8"/>
        <v>68.11</v>
      </c>
      <c r="CA6" s="34" t="str">
        <f>IF(CA7="","",IF(CA7="-","【-】","【"&amp;SUBSTITUTE(TEXT(CA7,"#,##0.00"),"-","△")&amp;"】"))</f>
        <v>【60.94】</v>
      </c>
      <c r="CB6" s="35">
        <f>IF(CB7="",NA(),CB7)</f>
        <v>208.93</v>
      </c>
      <c r="CC6" s="35">
        <f t="shared" ref="CC6:CK6" si="9">IF(CC7="",NA(),CC7)</f>
        <v>173.5</v>
      </c>
      <c r="CD6" s="35">
        <f t="shared" si="9"/>
        <v>223.67</v>
      </c>
      <c r="CE6" s="35">
        <f t="shared" si="9"/>
        <v>169.37</v>
      </c>
      <c r="CF6" s="35">
        <f t="shared" si="9"/>
        <v>203.72</v>
      </c>
      <c r="CG6" s="35">
        <f t="shared" si="9"/>
        <v>283.17</v>
      </c>
      <c r="CH6" s="35">
        <f t="shared" si="9"/>
        <v>227.43</v>
      </c>
      <c r="CI6" s="35">
        <f t="shared" si="9"/>
        <v>230.88</v>
      </c>
      <c r="CJ6" s="35">
        <f t="shared" si="9"/>
        <v>228.99</v>
      </c>
      <c r="CK6" s="35">
        <f t="shared" si="9"/>
        <v>222.41</v>
      </c>
      <c r="CL6" s="34" t="str">
        <f>IF(CL7="","",IF(CL7="-","【-】","【"&amp;SUBSTITUTE(TEXT(CL7,"#,##0.00"),"-","△")&amp;"】"))</f>
        <v>【253.04】</v>
      </c>
      <c r="CM6" s="35">
        <f>IF(CM7="",NA(),CM7)</f>
        <v>51.79</v>
      </c>
      <c r="CN6" s="35">
        <f t="shared" ref="CN6:CV6" si="10">IF(CN7="",NA(),CN7)</f>
        <v>60.47</v>
      </c>
      <c r="CO6" s="35">
        <f t="shared" si="10"/>
        <v>55.12</v>
      </c>
      <c r="CP6" s="35">
        <f t="shared" si="10"/>
        <v>54.38</v>
      </c>
      <c r="CQ6" s="35">
        <f t="shared" si="10"/>
        <v>56.1</v>
      </c>
      <c r="CR6" s="35">
        <f t="shared" si="10"/>
        <v>60.65</v>
      </c>
      <c r="CS6" s="35">
        <f t="shared" si="10"/>
        <v>56.01</v>
      </c>
      <c r="CT6" s="35">
        <f t="shared" si="10"/>
        <v>56.72</v>
      </c>
      <c r="CU6" s="35">
        <f t="shared" si="10"/>
        <v>54.06</v>
      </c>
      <c r="CV6" s="35">
        <f t="shared" si="10"/>
        <v>55.26</v>
      </c>
      <c r="CW6" s="34" t="str">
        <f>IF(CW7="","",IF(CW7="-","【-】","【"&amp;SUBSTITUTE(TEXT(CW7,"#,##0.00"),"-","△")&amp;"】"))</f>
        <v>【54.84】</v>
      </c>
      <c r="CX6" s="35">
        <f>IF(CX7="",NA(),CX7)</f>
        <v>75.260000000000005</v>
      </c>
      <c r="CY6" s="35">
        <f t="shared" ref="CY6:DG6" si="11">IF(CY7="",NA(),CY7)</f>
        <v>77</v>
      </c>
      <c r="CZ6" s="35">
        <f t="shared" si="11"/>
        <v>77.98</v>
      </c>
      <c r="DA6" s="35">
        <f t="shared" si="11"/>
        <v>77.84</v>
      </c>
      <c r="DB6" s="35">
        <f t="shared" si="11"/>
        <v>78.66</v>
      </c>
      <c r="DC6" s="35">
        <f t="shared" si="11"/>
        <v>84.58</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4.1100000000000003</v>
      </c>
      <c r="EF6" s="35">
        <f t="shared" ref="EF6:EN6" si="14">IF(EF7="",NA(),EF7)</f>
        <v>2.2999999999999998</v>
      </c>
      <c r="EG6" s="34">
        <f t="shared" si="14"/>
        <v>0</v>
      </c>
      <c r="EH6" s="34">
        <f t="shared" si="14"/>
        <v>0</v>
      </c>
      <c r="EI6" s="34">
        <f t="shared" si="14"/>
        <v>0</v>
      </c>
      <c r="EJ6" s="35">
        <f t="shared" si="14"/>
        <v>2.0499999999999998</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23434</v>
      </c>
      <c r="D7" s="37">
        <v>47</v>
      </c>
      <c r="E7" s="37">
        <v>17</v>
      </c>
      <c r="F7" s="37">
        <v>5</v>
      </c>
      <c r="G7" s="37">
        <v>0</v>
      </c>
      <c r="H7" s="37" t="s">
        <v>99</v>
      </c>
      <c r="I7" s="37" t="s">
        <v>100</v>
      </c>
      <c r="J7" s="37" t="s">
        <v>101</v>
      </c>
      <c r="K7" s="37" t="s">
        <v>102</v>
      </c>
      <c r="L7" s="37" t="s">
        <v>103</v>
      </c>
      <c r="M7" s="37" t="s">
        <v>104</v>
      </c>
      <c r="N7" s="38" t="s">
        <v>105</v>
      </c>
      <c r="O7" s="38" t="s">
        <v>106</v>
      </c>
      <c r="P7" s="38">
        <v>100</v>
      </c>
      <c r="Q7" s="38">
        <v>62.59</v>
      </c>
      <c r="R7" s="38">
        <v>2200</v>
      </c>
      <c r="S7" s="38">
        <v>1327</v>
      </c>
      <c r="T7" s="38">
        <v>246.02</v>
      </c>
      <c r="U7" s="38">
        <v>5.39</v>
      </c>
      <c r="V7" s="38">
        <v>1317</v>
      </c>
      <c r="W7" s="38">
        <v>1.1499999999999999</v>
      </c>
      <c r="X7" s="38">
        <v>1145.22</v>
      </c>
      <c r="Y7" s="38">
        <v>83.93</v>
      </c>
      <c r="Z7" s="38">
        <v>88.64</v>
      </c>
      <c r="AA7" s="38">
        <v>87.02</v>
      </c>
      <c r="AB7" s="38">
        <v>89.64</v>
      </c>
      <c r="AC7" s="38">
        <v>81.5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684.74</v>
      </c>
      <c r="BM7" s="38">
        <v>654.91999999999996</v>
      </c>
      <c r="BN7" s="38">
        <v>654.71</v>
      </c>
      <c r="BO7" s="38">
        <v>783.8</v>
      </c>
      <c r="BP7" s="38">
        <v>832.52</v>
      </c>
      <c r="BQ7" s="38">
        <v>63.28</v>
      </c>
      <c r="BR7" s="38">
        <v>75.260000000000005</v>
      </c>
      <c r="BS7" s="38">
        <v>58.86</v>
      </c>
      <c r="BT7" s="38">
        <v>80.849999999999994</v>
      </c>
      <c r="BU7" s="38">
        <v>58.17</v>
      </c>
      <c r="BV7" s="38">
        <v>55.32</v>
      </c>
      <c r="BW7" s="38">
        <v>65.33</v>
      </c>
      <c r="BX7" s="38">
        <v>65.39</v>
      </c>
      <c r="BY7" s="38">
        <v>65.37</v>
      </c>
      <c r="BZ7" s="38">
        <v>68.11</v>
      </c>
      <c r="CA7" s="38">
        <v>60.94</v>
      </c>
      <c r="CB7" s="38">
        <v>208.93</v>
      </c>
      <c r="CC7" s="38">
        <v>173.5</v>
      </c>
      <c r="CD7" s="38">
        <v>223.67</v>
      </c>
      <c r="CE7" s="38">
        <v>169.37</v>
      </c>
      <c r="CF7" s="38">
        <v>203.72</v>
      </c>
      <c r="CG7" s="38">
        <v>283.17</v>
      </c>
      <c r="CH7" s="38">
        <v>227.43</v>
      </c>
      <c r="CI7" s="38">
        <v>230.88</v>
      </c>
      <c r="CJ7" s="38">
        <v>228.99</v>
      </c>
      <c r="CK7" s="38">
        <v>222.41</v>
      </c>
      <c r="CL7" s="38">
        <v>253.04</v>
      </c>
      <c r="CM7" s="38">
        <v>51.79</v>
      </c>
      <c r="CN7" s="38">
        <v>60.47</v>
      </c>
      <c r="CO7" s="38">
        <v>55.12</v>
      </c>
      <c r="CP7" s="38">
        <v>54.38</v>
      </c>
      <c r="CQ7" s="38">
        <v>56.1</v>
      </c>
      <c r="CR7" s="38">
        <v>60.65</v>
      </c>
      <c r="CS7" s="38">
        <v>56.01</v>
      </c>
      <c r="CT7" s="38">
        <v>56.72</v>
      </c>
      <c r="CU7" s="38">
        <v>54.06</v>
      </c>
      <c r="CV7" s="38">
        <v>55.26</v>
      </c>
      <c r="CW7" s="38">
        <v>54.84</v>
      </c>
      <c r="CX7" s="38">
        <v>75.260000000000005</v>
      </c>
      <c r="CY7" s="38">
        <v>77</v>
      </c>
      <c r="CZ7" s="38">
        <v>77.98</v>
      </c>
      <c r="DA7" s="38">
        <v>77.84</v>
      </c>
      <c r="DB7" s="38">
        <v>78.66</v>
      </c>
      <c r="DC7" s="38">
        <v>84.58</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4.1100000000000003</v>
      </c>
      <c r="EF7" s="38">
        <v>2.2999999999999998</v>
      </c>
      <c r="EG7" s="38">
        <v>0</v>
      </c>
      <c r="EH7" s="38">
        <v>0</v>
      </c>
      <c r="EI7" s="38">
        <v>0</v>
      </c>
      <c r="EJ7" s="38">
        <v>2.0499999999999998</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2022-01-27T02:33:55Z</cp:lastPrinted>
  <dcterms:created xsi:type="dcterms:W3CDTF">2021-12-03T07:54:18Z</dcterms:created>
  <dcterms:modified xsi:type="dcterms:W3CDTF">2022-02-04T00:35:30Z</dcterms:modified>
  <cp:category/>
</cp:coreProperties>
</file>