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H30PC16\Desktop\R3調査等関係\公営企業に係る経営比較分析表（令和２年度決算）の分析等について\023213 鰺ヶ沢町_経営比較分析表【下水道事業】_0203修正\"/>
    </mc:Choice>
  </mc:AlternateContent>
  <xr:revisionPtr revIDLastSave="0" documentId="13_ncr:1_{65067D63-A751-4613-979C-285B8012CCA2}" xr6:coauthVersionLast="43" xr6:coauthVersionMax="43" xr10:uidLastSave="{00000000-0000-0000-0000-000000000000}"/>
  <workbookProtection workbookAlgorithmName="SHA-512" workbookHashValue="w5o8TX1In4yPNwKKbZLEBi2yzvB6alxgGqbupCrvZkOi6m8t67o9uM/jEHcw0YREjuN2i9sw+69zIf1q+LhW5Q==" workbookSaltValue="OzqesgAkgJqHZZDTpw/ki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<sst xmlns="http://schemas.openxmlformats.org/spreadsheetml/2006/main" count="236" uniqueCount="119">
  <si>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</si>
  <si>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</si>
  <si>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</si>
  <si>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</si>
  <si>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</si>
  <si>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</si>
  <si>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</si>
  <si>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</si>
  <si>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</si>
  <si>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</si>
  <si>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</si>
  <si>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</si>
  <si>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</si>
  <si>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</si>
  <si>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</si>
  <si>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</si>
  <si>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</si>
  <si>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</si>
  <si>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</si>
  <si>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</si>
  <si>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</si>
  <si>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</si>
  <si>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</si>
  <si>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</si>
  <si>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</si>
  <si>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</si>
  <si>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</si>
  <si>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</si>
  <si>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</si>
  <si>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</si>
  <si>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</si>
  <si>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</si>
  <si>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</si>
  <si>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</si>
  <si>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</si>
  <si>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</si>
  <si>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</si>
  <si>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</si>
  <si>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</si>
  <si>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</si>
  <si>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</si>
  <si>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</si>
  <si>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</si>
  <si>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</si>
  <si>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</si>
  <si>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</si>
  <si>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</si>
  <si>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</si>
  <si>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</si>
  <si>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</si>
  <si>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</si>
  <si>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</si>
  <si>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</si>
  <si>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</si>
  <si>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</si>
  <si>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</si>
  <si>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</si>
  <si>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</si>
  <si>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</si>
  <si>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</si>
  <si>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</si>
  <si>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</si>
  <si>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</si>
  <si>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</si>
  <si>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</si>
  <si>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</si>
  <si>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</si>
  <si>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</si>
  <si>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</si>
  <si>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</si>
  <si>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</si>
  <si>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</si>
  <si>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</si>
  <si>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</si>
  <si>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</si>
  <si>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</si>
  <si>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</si>
  <si>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</si>
  <si>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</si>
  <si>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</si>
  <si>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</si>
  <si>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</si>
  <si>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</si>
  <si>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</si>
  <si>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</si>
  <si>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</si>
  <si>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</si>
  <si>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</si>
  <si>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</si>
  <si>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</si>
  <si>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</si>
  <si>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</si>
  <si>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</si>
  <si>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</si>
  <si>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</si>
  <si>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</si>
  <si>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</si>
  <si>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</si>
  <si>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</si>
  <si>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</si>
  <si>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</si>
  <si>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</si>
  <si>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</si>
  <si>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</si>
  <si>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</si>
  <si>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</si>
  <si>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</si>
  <si>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</si>
  <si>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</si>
  <si>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</si>
  <si>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</si>
  <si>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</si>
  <si>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</si>
  <si>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</si>
  <si>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</si>
  <si>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</si>
  <si>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管渠施設については、敷設経過年数が古い箇所で25年と法定耐用年数に達したものはない。　
　処理施設の機械電気設備において耐用年数を超えているものがあり、現在は故障時において修繕、交換等を実施している。供用開始から18年経過しているため計画的な更新作業に着手しなければならない。</t>
    <phoneticPr fontId="4"/>
  </si>
  <si>
    <r>
      <t>　一般会計繰入金及び資本費平準化債に</t>
    </r>
    <r>
      <rPr>
        <sz val="11"/>
        <rFont val="ＭＳ ゴシック"/>
        <family val="3"/>
        <charset val="128"/>
      </rPr>
      <t>頼った</t>
    </r>
    <r>
      <rPr>
        <sz val="11"/>
        <color theme="1"/>
        <rFont val="ＭＳ ゴシック"/>
        <family val="3"/>
        <charset val="128"/>
      </rPr>
      <t>経営であることから、印刷物の配布など積極的な加入促進PR活動による使用料収入の確保、更なる経費節減等に努め、一般会計基準外繰入金の軽減を図るよう取り組む必要がある。
　人口減少等に伴い、今後の経営環境は一段と厳しくなる</t>
    </r>
    <r>
      <rPr>
        <sz val="11"/>
        <rFont val="ＭＳ ゴシック"/>
        <family val="3"/>
        <charset val="128"/>
      </rPr>
      <t>ことが予想されるため</t>
    </r>
    <r>
      <rPr>
        <sz val="11"/>
        <color theme="1"/>
        <rFont val="ＭＳ ゴシック"/>
        <family val="3"/>
        <charset val="128"/>
      </rPr>
      <t>、使用料の改定（段階的な値上げ）</t>
    </r>
    <r>
      <rPr>
        <sz val="11"/>
        <rFont val="ＭＳ ゴシック"/>
        <family val="3"/>
        <charset val="128"/>
      </rPr>
      <t>を検討する必要がある。
　また、今後の具体的な取組・数値目標を明確にすることで経営戦略の改定や法適化を着実に進め、健全な経営を確保していく。</t>
    </r>
    <rPh sb="18" eb="19">
      <t>タヨ</t>
    </rPh>
    <rPh sb="57" eb="59">
      <t>シュウニュウ</t>
    </rPh>
    <rPh sb="133" eb="135">
      <t>ヨソウ</t>
    </rPh>
    <rPh sb="157" eb="159">
      <t>ケントウ</t>
    </rPh>
    <rPh sb="161" eb="163">
      <t>ヒツヨウ</t>
    </rPh>
    <rPh sb="172" eb="174">
      <t>コンゴ</t>
    </rPh>
    <rPh sb="195" eb="197">
      <t>ケイエイ</t>
    </rPh>
    <rPh sb="197" eb="199">
      <t>センリャク</t>
    </rPh>
    <rPh sb="200" eb="202">
      <t>カイテイ</t>
    </rPh>
    <rPh sb="207" eb="209">
      <t>チャクジツ</t>
    </rPh>
    <rPh sb="210" eb="211">
      <t>スス</t>
    </rPh>
    <rPh sb="213" eb="215">
      <t>ケンゼン</t>
    </rPh>
    <rPh sb="216" eb="218">
      <t>ケイエイ</t>
    </rPh>
    <rPh sb="219" eb="221">
      <t>カクホ</t>
    </rPh>
    <phoneticPr fontId="4"/>
  </si>
  <si>
    <r>
      <t>　収益的収支比率、経費回収率が100％を下回っており、特別会計の財源不足分として資本費平準化債及び一般会計繰入金を財源としている状況である。
　事業の初期投資額が高額であったため、企業債の元利償還額が高額となっていることに加え、現在も面整備の工事を実施しており、人口減少や高齢化が進む中で水洗化率が思うように伸びていないこと、それに伴い料金収入、有収水量が伸びないことが原因で、各指標にその効率の悪さが現れている。
　企業債残高対事業規模比率は一般会計負担額が増加したことに伴い</t>
    </r>
    <r>
      <rPr>
        <sz val="11"/>
        <rFont val="ＭＳ ゴシック"/>
        <family val="3"/>
        <charset val="128"/>
      </rPr>
      <t>減少傾向にあり、有収水量の漸増により施設利用率及び経費回収率が増加し、それにより汚水処理原価が減少してはいるものの、類似団体と比較しても依然として効率が悪い経営となっている。</t>
    </r>
    <r>
      <rPr>
        <sz val="11"/>
        <color rgb="FFFF0000"/>
        <rFont val="ＭＳ ゴシック"/>
        <family val="3"/>
        <charset val="128"/>
      </rPr>
      <t xml:space="preserve">
　</t>
    </r>
    <r>
      <rPr>
        <sz val="11"/>
        <color theme="1"/>
        <rFont val="ＭＳ ゴシック"/>
        <family val="3"/>
        <charset val="128"/>
      </rPr>
      <t>今後、下水道の目的、役割、必要性等について、印刷物の配布等による啓蒙活動を実施しながら、施設・設備の計画的な調査点検による費用の抑制を進めていく必要がある。</t>
    </r>
    <rPh sb="230" eb="232">
      <t>ゾウカ</t>
    </rPh>
    <rPh sb="237" eb="238">
      <t>トモナ</t>
    </rPh>
    <rPh sb="252" eb="254">
      <t>ゼンゾウ</t>
    </rPh>
    <rPh sb="262" eb="263">
      <t>オヨ</t>
    </rPh>
    <rPh sb="264" eb="266">
      <t>ケイヒ</t>
    </rPh>
    <rPh sb="266" eb="268">
      <t>カイシュウ</t>
    </rPh>
    <rPh sb="268" eb="269">
      <t>リツ</t>
    </rPh>
    <rPh sb="270" eb="272">
      <t>ゾウカ</t>
    </rPh>
    <rPh sb="307" eb="309">
      <t>イゼン</t>
    </rPh>
    <rPh sb="312" eb="314">
      <t>コウリツ</t>
    </rPh>
    <rPh sb="315" eb="316">
      <t>ワル</t>
    </rPh>
    <rPh sb="317" eb="319">
      <t>ケイエイ</t>
    </rPh>
    <rPh sb="350" eb="353">
      <t>インサツブツ</t>
    </rPh>
    <rPh sb="354" eb="356">
      <t>ハイフ</t>
    </rPh>
    <rPh sb="356" eb="357">
      <t>トウ</t>
    </rPh>
    <rPh sb="365" eb="367">
      <t>ジッシ</t>
    </rPh>
    <rPh sb="372" eb="374">
      <t>シセツ</t>
    </rPh>
    <rPh sb="375" eb="377">
      <t>セツビ</t>
    </rPh>
    <rPh sb="378" eb="381">
      <t>ケイカクテキ</t>
    </rPh>
    <rPh sb="382" eb="384">
      <t>チョウサ</t>
    </rPh>
    <rPh sb="384" eb="386">
      <t>テンケン</t>
    </rPh>
    <rPh sb="389" eb="391">
      <t>ヒヨウ</t>
    </rPh>
    <rPh sb="392" eb="394">
      <t>ヨクセイ</t>
    </rPh>
    <rPh sb="395" eb="39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</si>
</sst>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71-4395-AEC1-43C1584999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0.13</c:v>
                </c:pt>
                <c:pt idx="2">
                  <c:v>0.12</c:v>
                </c:pt>
                <c:pt idx="3">
                  <c:v>0.1</c:v>
                </c:pt>
                <c:pt idx="4">
                  <c:v>0.32</c:v>
                </c:pt>
              </c:numCache>
            </c:numRef>
          </c:val>
          <c:smooth val="0"/>
          <c:extLst>
            <c:ext xmlns:c16="http://schemas.microsoft.com/office/drawing/2014/chart" uri="{C3380CC4-5D6E-409C-BE32-E72D297353CC}">
              <c16:uniqueId val="{00000001-0A71-4395-AEC1-43C1584999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28.32</c:v>
                </c:pt>
                <c:pt idx="1">
                  <c:v>30.08</c:v>
                </c:pt>
                <c:pt idx="2">
                  <c:v>30.72</c:v>
                </c:pt>
                <c:pt idx="3">
                  <c:v>34.08</c:v>
                </c:pt>
                <c:pt idx="4">
                  <c:v>34.479999999999997</c:v>
                </c:pt>
              </c:numCache>
            </c:numRef>
          </c:val>
          <c:extLst>
            <c:ext xmlns:c16="http://schemas.microsoft.com/office/drawing/2014/chart" uri="{C3380CC4-5D6E-409C-BE32-E72D297353CC}">
              <c16:uniqueId val="{00000000-38C7-4EDB-8890-1844AC0779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50.24</c:v>
                </c:pt>
                <c:pt idx="2">
                  <c:v>49.68</c:v>
                </c:pt>
                <c:pt idx="3">
                  <c:v>49.27</c:v>
                </c:pt>
                <c:pt idx="4">
                  <c:v>49.47</c:v>
                </c:pt>
              </c:numCache>
            </c:numRef>
          </c:val>
          <c:smooth val="0"/>
          <c:extLst>
            <c:ext xmlns:c16="http://schemas.microsoft.com/office/drawing/2014/chart" uri="{C3380CC4-5D6E-409C-BE32-E72D297353CC}">
              <c16:uniqueId val="{00000001-38C7-4EDB-8890-1844AC0779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38.46</c:v>
                </c:pt>
                <c:pt idx="1">
                  <c:v>40.450000000000003</c:v>
                </c:pt>
                <c:pt idx="2">
                  <c:v>40.78</c:v>
                </c:pt>
                <c:pt idx="3">
                  <c:v>41.01</c:v>
                </c:pt>
                <c:pt idx="4">
                  <c:v>40.26</c:v>
                </c:pt>
              </c:numCache>
            </c:numRef>
          </c:val>
          <c:extLst>
            <c:ext xmlns:c16="http://schemas.microsoft.com/office/drawing/2014/chart" uri="{C3380CC4-5D6E-409C-BE32-E72D297353CC}">
              <c16:uniqueId val="{00000000-0458-4126-A4AC-D1BF3707F8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84.17</c:v>
                </c:pt>
                <c:pt idx="2">
                  <c:v>83.35</c:v>
                </c:pt>
                <c:pt idx="3">
                  <c:v>83.16</c:v>
                </c:pt>
                <c:pt idx="4">
                  <c:v>82.06</c:v>
                </c:pt>
              </c:numCache>
            </c:numRef>
          </c:val>
          <c:smooth val="0"/>
          <c:extLst>
            <c:ext xmlns:c16="http://schemas.microsoft.com/office/drawing/2014/chart" uri="{C3380CC4-5D6E-409C-BE32-E72D297353CC}">
              <c16:uniqueId val="{00000001-0458-4126-A4AC-D1BF3707F8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69.36</c:v>
                </c:pt>
                <c:pt idx="1">
                  <c:v>71.819999999999993</c:v>
                </c:pt>
                <c:pt idx="2">
                  <c:v>73.75</c:v>
                </c:pt>
                <c:pt idx="3">
                  <c:v>73.11</c:v>
                </c:pt>
                <c:pt idx="4">
                  <c:v>73.62</c:v>
                </c:pt>
              </c:numCache>
            </c:numRef>
          </c:val>
          <c:extLst>
            <c:ext xmlns:c16="http://schemas.microsoft.com/office/drawing/2014/chart" uri="{C3380CC4-5D6E-409C-BE32-E72D297353CC}">
              <c16:uniqueId val="{00000000-62DC-4ABE-9178-16925673FC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C-4ABE-9178-16925673FC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E1-4909-8713-4358CAAE25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1-4909-8713-4358CAAE25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E8-441D-A79E-5070981406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E8-441D-A79E-5070981406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7A-4784-92A5-9125B1E3B5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7A-4784-92A5-9125B1E3B5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BE-430C-A3AC-53A8373C10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BE-430C-A3AC-53A8373C10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1366.23</c:v>
                </c:pt>
                <c:pt idx="1">
                  <c:v>1095.8800000000001</c:v>
                </c:pt>
                <c:pt idx="2">
                  <c:v>1000</c:v>
                </c:pt>
                <c:pt idx="3">
                  <c:v>776.45</c:v>
                </c:pt>
                <c:pt idx="4">
                  <c:v>488.02</c:v>
                </c:pt>
              </c:numCache>
            </c:numRef>
          </c:val>
          <c:extLst>
            <c:ext xmlns:c16="http://schemas.microsoft.com/office/drawing/2014/chart" uri="{C3380CC4-5D6E-409C-BE32-E72D297353CC}">
              <c16:uniqueId val="{00000000-0B0F-4EB9-8225-A12894D940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1124.26</c:v>
                </c:pt>
                <c:pt idx="2">
                  <c:v>1048.23</c:v>
                </c:pt>
                <c:pt idx="3">
                  <c:v>1130.42</c:v>
                </c:pt>
                <c:pt idx="4">
                  <c:v>1245.0999999999999</c:v>
                </c:pt>
              </c:numCache>
            </c:numRef>
          </c:val>
          <c:smooth val="0"/>
          <c:extLst>
            <c:ext xmlns:c16="http://schemas.microsoft.com/office/drawing/2014/chart" uri="{C3380CC4-5D6E-409C-BE32-E72D297353CC}">
              <c16:uniqueId val="{00000001-0B0F-4EB9-8225-A12894D940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17.809999999999999</c:v>
                </c:pt>
                <c:pt idx="1">
                  <c:v>18.62</c:v>
                </c:pt>
                <c:pt idx="2">
                  <c:v>26.36</c:v>
                </c:pt>
                <c:pt idx="3">
                  <c:v>40.39</c:v>
                </c:pt>
                <c:pt idx="4">
                  <c:v>44.01</c:v>
                </c:pt>
              </c:numCache>
            </c:numRef>
          </c:val>
          <c:extLst>
            <c:ext xmlns:c16="http://schemas.microsoft.com/office/drawing/2014/chart" uri="{C3380CC4-5D6E-409C-BE32-E72D297353CC}">
              <c16:uniqueId val="{00000000-A945-4BF7-92CA-C466DDE4BD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80.58</c:v>
                </c:pt>
                <c:pt idx="2">
                  <c:v>78.92</c:v>
                </c:pt>
                <c:pt idx="3">
                  <c:v>74.17</c:v>
                </c:pt>
                <c:pt idx="4">
                  <c:v>79.77</c:v>
                </c:pt>
              </c:numCache>
            </c:numRef>
          </c:val>
          <c:smooth val="0"/>
          <c:extLst>
            <c:ext xmlns:c16="http://schemas.microsoft.com/office/drawing/2014/chart" uri="{C3380CC4-5D6E-409C-BE32-E72D297353CC}">
              <c16:uniqueId val="{00000001-A945-4BF7-92CA-C466DDE4BD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671.98</c:v>
                </c:pt>
                <c:pt idx="1">
                  <c:v>642.07000000000005</c:v>
                </c:pt>
                <c:pt idx="2">
                  <c:v>457.47</c:v>
                </c:pt>
                <c:pt idx="3">
                  <c:v>303.05</c:v>
                </c:pt>
                <c:pt idx="4">
                  <c:v>283.02999999999997</c:v>
                </c:pt>
              </c:numCache>
            </c:numRef>
          </c:val>
          <c:extLst>
            <c:ext xmlns:c16="http://schemas.microsoft.com/office/drawing/2014/chart" uri="{C3380CC4-5D6E-409C-BE32-E72D297353CC}">
              <c16:uniqueId val="{00000000-4C0C-4649-B8BD-1CF4E32DBA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216.21</c:v>
                </c:pt>
                <c:pt idx="2">
                  <c:v>220.31</c:v>
                </c:pt>
                <c:pt idx="3">
                  <c:v>230.95</c:v>
                </c:pt>
                <c:pt idx="4">
                  <c:v>214.56</c:v>
                </c:pt>
              </c:numCache>
            </c:numRef>
          </c:val>
          <c:smooth val="0"/>
          <c:extLst>
            <c:ext xmlns:c16="http://schemas.microsoft.com/office/drawing/2014/chart" uri="{C3380CC4-5D6E-409C-BE32-E72D297353CC}">
              <c16:uniqueId val="{00000001-4C0C-4649-B8BD-1CF4E32DBA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F1" zoomScale="80" zoomScaleNormal="80" workbookViewId="0">
      <selection activeCell="CC40" sqref="CC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鰺ケ沢町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9472</v>
      </c>
      <c r="AM8" s="51"/>
      <c r="AN8" s="51"/>
      <c r="AO8" s="51"/>
      <c r="AP8" s="51"/>
      <c r="AQ8" s="51"/>
      <c r="AR8" s="51"/>
      <c r="AS8" s="51"/>
      <c r="AT8" s="46">
        <f>データ!T6</f>
        <v>343.08</v>
      </c>
      <c r="AU8" s="46"/>
      <c r="AV8" s="46"/>
      <c r="AW8" s="46"/>
      <c r="AX8" s="46"/>
      <c r="AY8" s="46"/>
      <c r="AZ8" s="46"/>
      <c r="BA8" s="46"/>
      <c r="BB8" s="46">
        <f>データ!U6</f>
        <v>27.61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32.409999999999997</v>
      </c>
      <c r="Q10" s="46"/>
      <c r="R10" s="46"/>
      <c r="S10" s="46"/>
      <c r="T10" s="46"/>
      <c r="U10" s="46"/>
      <c r="V10" s="46"/>
      <c r="W10" s="46">
        <f>データ!Q6</f>
        <v>85.41</v>
      </c>
      <c r="X10" s="46"/>
      <c r="Y10" s="46"/>
      <c r="Z10" s="46"/>
      <c r="AA10" s="46"/>
      <c r="AB10" s="46"/>
      <c r="AC10" s="46"/>
      <c r="AD10" s="51">
        <f>データ!R6</f>
        <v>2297</v>
      </c>
      <c r="AE10" s="51"/>
      <c r="AF10" s="51"/>
      <c r="AG10" s="51"/>
      <c r="AH10" s="51"/>
      <c r="AI10" s="51"/>
      <c r="AJ10" s="51"/>
      <c r="AK10" s="2"/>
      <c r="AL10" s="51">
        <f>データ!V6</f>
        <v>3038</v>
      </c>
      <c r="AM10" s="51"/>
      <c r="AN10" s="51"/>
      <c r="AO10" s="51"/>
      <c r="AP10" s="51"/>
      <c r="AQ10" s="51"/>
      <c r="AR10" s="51"/>
      <c r="AS10" s="51"/>
      <c r="AT10" s="46">
        <f>データ!W6</f>
        <v>1.42</v>
      </c>
      <c r="AU10" s="46"/>
      <c r="AV10" s="46"/>
      <c r="AW10" s="46"/>
      <c r="AX10" s="46"/>
      <c r="AY10" s="46"/>
      <c r="AZ10" s="46"/>
      <c r="BA10" s="46"/>
      <c r="BB10" s="46">
        <f>データ!X6</f>
        <v>2139.44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f4P1WXUZGWdu0g2DdeaNJk0O1XP3Z7XdhJJH/5YdEF0QnIylALJ2UhgDrlIEw3hZ5xNCgKMn7sHBKNtZFY/2+A==" saltValue="rEQEgMvcTB0LmtUCBr7l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23213</v>
      </c>
      <c r="D6" s="33">
        <f t="shared" si="3"/>
        <v>47</v>
      </c>
      <c r="E6" s="33">
        <f t="shared" si="3"/>
        <v>17</v>
      </c>
      <c r="F6" s="33">
        <f t="shared" si="3"/>
        <v>1</v>
      </c>
      <c r="G6" s="33">
        <f t="shared" si="3"/>
        <v>0</v>
      </c>
      <c r="H6" s="33" t="str">
        <f t="shared" si="3"/>
        <v>青森県　鰺ケ沢町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32.409999999999997</v>
      </c>
      <c r="Q6" s="34">
        <f t="shared" si="3"/>
        <v>85.41</v>
      </c>
      <c r="R6" s="34">
        <f t="shared" si="3"/>
        <v>2297</v>
      </c>
      <c r="S6" s="34">
        <f t="shared" si="3"/>
        <v>9472</v>
      </c>
      <c r="T6" s="34">
        <f t="shared" si="3"/>
        <v>343.08</v>
      </c>
      <c r="U6" s="34">
        <f t="shared" si="3"/>
        <v>27.61</v>
      </c>
      <c r="V6" s="34">
        <f t="shared" si="3"/>
        <v>3038</v>
      </c>
      <c r="W6" s="34">
        <f t="shared" si="3"/>
        <v>1.42</v>
      </c>
      <c r="X6" s="34">
        <f t="shared" si="3"/>
        <v>2139.44</v>
      </c>
      <c r="Y6" s="35">
        <f>IF(Y7="",NA(),Y7)</f>
        <v>69.36</v>
      </c>
      <c r="Z6" s="35">
        <f t="shared" ref="Z6:AH6" si="4">IF(Z7="",NA(),Z7)</f>
        <v>71.819999999999993</v>
      </c>
      <c r="AA6" s="35">
        <f t="shared" si="4"/>
        <v>73.75</v>
      </c>
      <c r="AB6" s="35">
        <f t="shared" si="4"/>
        <v>73.11</v>
      </c>
      <c r="AC6" s="35">
        <f t="shared" si="4"/>
        <v>73.62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1366.23</v>
      </c>
      <c r="BG6" s="35">
        <f t="shared" ref="BG6:BO6" si="7">IF(BG7="",NA(),BG7)</f>
        <v>1095.8800000000001</v>
      </c>
      <c r="BH6" s="35">
        <f t="shared" si="7"/>
        <v>1000</v>
      </c>
      <c r="BI6" s="35">
        <f t="shared" si="7"/>
        <v>776.45</v>
      </c>
      <c r="BJ6" s="35">
        <f t="shared" si="7"/>
        <v>488.02</v>
      </c>
      <c r="BK6" s="35">
        <f t="shared" si="7"/>
        <v>1604.64</v>
      </c>
      <c r="BL6" s="35">
        <f t="shared" si="7"/>
        <v>1124.26</v>
      </c>
      <c r="BM6" s="35">
        <f t="shared" si="7"/>
        <v>1048.23</v>
      </c>
      <c r="BN6" s="35">
        <f t="shared" si="7"/>
        <v>1130.42</v>
      </c>
      <c r="BO6" s="35">
        <f t="shared" si="7"/>
        <v>1245.0999999999999</v>
      </c>
      <c r="BP6" s="34" t="str">
        <f>IF(BP7="","",IF(BP7="-","【-】","【"&amp;SUBSTITUTE(TEXT(BP7,"#,##0.00"),"-","△")&amp;"】"))</f>
        <v>【705.21】</v>
      </c>
      <c r="BQ6" s="35">
        <f>IF(BQ7="",NA(),BQ7)</f>
        <v>17.809999999999999</v>
      </c>
      <c r="BR6" s="35">
        <f t="shared" ref="BR6:BZ6" si="8">IF(BR7="",NA(),BR7)</f>
        <v>18.62</v>
      </c>
      <c r="BS6" s="35">
        <f t="shared" si="8"/>
        <v>26.36</v>
      </c>
      <c r="BT6" s="35">
        <f t="shared" si="8"/>
        <v>40.39</v>
      </c>
      <c r="BU6" s="35">
        <f t="shared" si="8"/>
        <v>44.01</v>
      </c>
      <c r="BV6" s="35">
        <f t="shared" si="8"/>
        <v>60.01</v>
      </c>
      <c r="BW6" s="35">
        <f t="shared" si="8"/>
        <v>80.58</v>
      </c>
      <c r="BX6" s="35">
        <f t="shared" si="8"/>
        <v>78.92</v>
      </c>
      <c r="BY6" s="35">
        <f t="shared" si="8"/>
        <v>74.17</v>
      </c>
      <c r="BZ6" s="35">
        <f t="shared" si="8"/>
        <v>79.77</v>
      </c>
      <c r="CA6" s="34" t="str">
        <f>IF(CA7="","",IF(CA7="-","【-】","【"&amp;SUBSTITUTE(TEXT(CA7,"#,##0.00"),"-","△")&amp;"】"))</f>
        <v>【98.96】</v>
      </c>
      <c r="CB6" s="35">
        <f>IF(CB7="",NA(),CB7)</f>
        <v>671.98</v>
      </c>
      <c r="CC6" s="35">
        <f t="shared" ref="CC6:CK6" si="9">IF(CC7="",NA(),CC7)</f>
        <v>642.07000000000005</v>
      </c>
      <c r="CD6" s="35">
        <f t="shared" si="9"/>
        <v>457.47</v>
      </c>
      <c r="CE6" s="35">
        <f t="shared" si="9"/>
        <v>303.05</v>
      </c>
      <c r="CF6" s="35">
        <f t="shared" si="9"/>
        <v>283.02999999999997</v>
      </c>
      <c r="CG6" s="35">
        <f t="shared" si="9"/>
        <v>277.67</v>
      </c>
      <c r="CH6" s="35">
        <f t="shared" si="9"/>
        <v>216.21</v>
      </c>
      <c r="CI6" s="35">
        <f t="shared" si="9"/>
        <v>220.31</v>
      </c>
      <c r="CJ6" s="35">
        <f t="shared" si="9"/>
        <v>230.95</v>
      </c>
      <c r="CK6" s="35">
        <f t="shared" si="9"/>
        <v>214.56</v>
      </c>
      <c r="CL6" s="34" t="str">
        <f>IF(CL7="","",IF(CL7="-","【-】","【"&amp;SUBSTITUTE(TEXT(CL7,"#,##0.00"),"-","△")&amp;"】"))</f>
        <v>【134.52】</v>
      </c>
      <c r="CM6" s="35">
        <f>IF(CM7="",NA(),CM7)</f>
        <v>28.32</v>
      </c>
      <c r="CN6" s="35">
        <f t="shared" ref="CN6:CV6" si="10">IF(CN7="",NA(),CN7)</f>
        <v>30.08</v>
      </c>
      <c r="CO6" s="35">
        <f t="shared" si="10"/>
        <v>30.72</v>
      </c>
      <c r="CP6" s="35">
        <f t="shared" si="10"/>
        <v>34.08</v>
      </c>
      <c r="CQ6" s="35">
        <f t="shared" si="10"/>
        <v>34.479999999999997</v>
      </c>
      <c r="CR6" s="35">
        <f t="shared" si="10"/>
        <v>41.28</v>
      </c>
      <c r="CS6" s="35">
        <f t="shared" si="10"/>
        <v>50.24</v>
      </c>
      <c r="CT6" s="35">
        <f t="shared" si="10"/>
        <v>49.68</v>
      </c>
      <c r="CU6" s="35">
        <f t="shared" si="10"/>
        <v>49.27</v>
      </c>
      <c r="CV6" s="35">
        <f t="shared" si="10"/>
        <v>49.47</v>
      </c>
      <c r="CW6" s="34" t="str">
        <f>IF(CW7="","",IF(CW7="-","【-】","【"&amp;SUBSTITUTE(TEXT(CW7,"#,##0.00"),"-","△")&amp;"】"))</f>
        <v>【59.57】</v>
      </c>
      <c r="CX6" s="35">
        <f>IF(CX7="",NA(),CX7)</f>
        <v>38.46</v>
      </c>
      <c r="CY6" s="35">
        <f t="shared" ref="CY6:DG6" si="11">IF(CY7="",NA(),CY7)</f>
        <v>40.450000000000003</v>
      </c>
      <c r="CZ6" s="35">
        <f t="shared" si="11"/>
        <v>40.78</v>
      </c>
      <c r="DA6" s="35">
        <f t="shared" si="11"/>
        <v>41.01</v>
      </c>
      <c r="DB6" s="35">
        <f t="shared" si="11"/>
        <v>40.26</v>
      </c>
      <c r="DC6" s="35">
        <f t="shared" si="11"/>
        <v>61.3</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23213</v>
      </c>
      <c r="D7" s="37">
        <v>47</v>
      </c>
      <c r="E7" s="37">
        <v>17</v>
      </c>
      <c r="F7" s="37">
        <v>1</v>
      </c>
      <c r="G7" s="37">
        <v>0</v>
      </c>
      <c r="H7" s="37" t="s">
        <v>98</v>
      </c>
      <c r="I7" s="37" t="s">
        <v>99</v>
      </c>
      <c r="J7" s="37" t="s">
        <v>100</v>
      </c>
      <c r="K7" s="37" t="s">
        <v>101</v>
      </c>
      <c r="L7" s="37" t="s">
        <v>102</v>
      </c>
      <c r="M7" s="37" t="s">
        <v>103</v>
      </c>
      <c r="N7" s="38" t="s">
        <v>104</v>
      </c>
      <c r="O7" s="38" t="s">
        <v>105</v>
      </c>
      <c r="P7" s="38">
        <v>32.409999999999997</v>
      </c>
      <c r="Q7" s="38">
        <v>85.41</v>
      </c>
      <c r="R7" s="38">
        <v>2297</v>
      </c>
      <c r="S7" s="38">
        <v>9472</v>
      </c>
      <c r="T7" s="38">
        <v>343.08</v>
      </c>
      <c r="U7" s="38">
        <v>27.61</v>
      </c>
      <c r="V7" s="38">
        <v>3038</v>
      </c>
      <c r="W7" s="38">
        <v>1.42</v>
      </c>
      <c r="X7" s="38">
        <v>2139.44</v>
      </c>
      <c r="Y7" s="38">
        <v>69.36</v>
      </c>
      <c r="Z7" s="38">
        <v>71.819999999999993</v>
      </c>
      <c r="AA7" s="38">
        <v>73.75</v>
      </c>
      <c r="AB7" s="38">
        <v>73.11</v>
      </c>
      <c r="AC7" s="38">
        <v>73.62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1366.23</v>
      </c>
      <c r="BG7" s="38">
        <v>1095.8800000000001</v>
      </c>
      <c r="BH7" s="38">
        <v>1000</v>
      </c>
      <c r="BI7" s="38">
        <v>776.45</v>
      </c>
      <c r="BJ7" s="38">
        <v>488.02</v>
      </c>
      <c r="BK7" s="38">
        <v>1604.64</v>
      </c>
      <c r="BL7" s="38">
        <v>1124.26</v>
      </c>
      <c r="BM7" s="38">
        <v>1048.23</v>
      </c>
      <c r="BN7" s="38">
        <v>1130.42</v>
      </c>
      <c r="BO7" s="38">
        <v>1245.0999999999999</v>
      </c>
      <c r="BP7" s="38">
        <v>705.21</v>
      </c>
      <c r="BQ7" s="38">
        <v>17.809999999999999</v>
      </c>
      <c r="BR7" s="38">
        <v>18.62</v>
      </c>
      <c r="BS7" s="38">
        <v>26.36</v>
      </c>
      <c r="BT7" s="38">
        <v>40.39</v>
      </c>
      <c r="BU7" s="38">
        <v>44.01</v>
      </c>
      <c r="BV7" s="38">
        <v>60.01</v>
      </c>
      <c r="BW7" s="38">
        <v>80.58</v>
      </c>
      <c r="BX7" s="38">
        <v>78.92</v>
      </c>
      <c r="BY7" s="38">
        <v>74.17</v>
      </c>
      <c r="BZ7" s="38">
        <v>79.77</v>
      </c>
      <c r="CA7" s="38">
        <v>98.96</v>
      </c>
      <c r="CB7" s="38">
        <v>671.98</v>
      </c>
      <c r="CC7" s="38">
        <v>642.07000000000005</v>
      </c>
      <c r="CD7" s="38">
        <v>457.47</v>
      </c>
      <c r="CE7" s="38">
        <v>303.05</v>
      </c>
      <c r="CF7" s="38">
        <v>283.02999999999997</v>
      </c>
      <c r="CG7" s="38">
        <v>277.67</v>
      </c>
      <c r="CH7" s="38">
        <v>216.21</v>
      </c>
      <c r="CI7" s="38">
        <v>220.31</v>
      </c>
      <c r="CJ7" s="38">
        <v>230.95</v>
      </c>
      <c r="CK7" s="38">
        <v>214.56</v>
      </c>
      <c r="CL7" s="38">
        <v>134.52000000000001</v>
      </c>
      <c r="CM7" s="38">
        <v>28.32</v>
      </c>
      <c r="CN7" s="38">
        <v>30.08</v>
      </c>
      <c r="CO7" s="38">
        <v>30.72</v>
      </c>
      <c r="CP7" s="38">
        <v>34.08</v>
      </c>
      <c r="CQ7" s="38">
        <v>34.479999999999997</v>
      </c>
      <c r="CR7" s="38">
        <v>41.28</v>
      </c>
      <c r="CS7" s="38">
        <v>50.24</v>
      </c>
      <c r="CT7" s="38">
        <v>49.68</v>
      </c>
      <c r="CU7" s="38">
        <v>49.27</v>
      </c>
      <c r="CV7" s="38">
        <v>49.47</v>
      </c>
      <c r="CW7" s="38">
        <v>59.57</v>
      </c>
      <c r="CX7" s="38">
        <v>38.46</v>
      </c>
      <c r="CY7" s="38">
        <v>40.450000000000003</v>
      </c>
      <c r="CZ7" s="38">
        <v>40.78</v>
      </c>
      <c r="DA7" s="38">
        <v>41.01</v>
      </c>
      <c r="DB7" s="38">
        <v>40.26</v>
      </c>
      <c r="DC7" s="38">
        <v>61.3</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2022-02-03T23:53:53Z</cp:lastPrinted>
  <dcterms:created xsi:type="dcterms:W3CDTF">2021-12-03T07:43:01Z</dcterms:created>
  <dcterms:modified xsi:type="dcterms:W3CDTF">2022-02-03T23:56:43Z</dcterms:modified>
  <cp:category/>
</cp:coreProperties>
</file>