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2op\Desktop\経営比較分析表\01_下水\11平内町　△\02_確認\03_確認②\"/>
    </mc:Choice>
  </mc:AlternateContent>
  <workbookProtection workbookAlgorithmName="SHA-512" workbookHashValue="pyCG9a51eAWCI1QElzZlfwgzOar0eRtEvxcHqZevlIzo3q7cpJMfoWygI9CTYx9Ngv0xTvkryvKpFxqrqNRBOw==" workbookSaltValue="hfmNB3kIP9AK1Fs2RCsdcg==" workbookSpinCount="100000" lockStructure="1"/>
  <bookViews>
    <workbookView xWindow="0" yWindow="0" windowWidth="15360" windowHeight="7635"/>
  </bookViews>
  <sheets>
    <sheet name="法非適用_下水道事業" sheetId="4" r:id="rId1"/>
    <sheet name="データ" sheetId="5" state="hidden" r:id="rId2"/>
  </sheet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<sst xmlns="http://schemas.openxmlformats.org/spreadsheetml/2006/main" count="236" uniqueCount="116">
  <si>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</si>
  <si>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</si>
  <si>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</si>
  <si>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</si>
  <si>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</si>
  <si>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</si>
  <si>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</si>
  <si>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</si>
  <si>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</si>
  <si>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</si>
  <si>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</si>
  <si>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</si>
  <si>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</si>
  <si>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</si>
  <si>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</si>
  <si>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</si>
  <si>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</si>
  <si>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</si>
  <si>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</si>
  <si>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</si>
  <si>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</si>
  <si>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</si>
  <si>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</si>
  <si>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</si>
  <si>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</si>
  <si>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</si>
  <si>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</si>
  <si>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</si>
  <si>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</si>
  <si>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</si>
  <si>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</si>
  <si>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</si>
  <si>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</si>
  <si>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</si>
  <si>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</si>
  <si>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</si>
  <si>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</si>
  <si>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</si>
  <si>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</si>
  <si>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</si>
  <si>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</si>
  <si>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</si>
  <si>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</si>
  <si>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</si>
  <si>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</si>
  <si>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</si>
  <si>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</si>
  <si>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</si>
  <si>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</si>
  <si>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</si>
  <si>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</si>
  <si>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</si>
  <si>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</si>
  <si>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</si>
  <si>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</si>
  <si>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</si>
  <si>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</si>
  <si>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</si>
  <si>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</si>
  <si>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</si>
  <si>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</si>
  <si>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</si>
  <si>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</si>
  <si>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</si>
  <si>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</si>
  <si>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</si>
  <si>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</si>
  <si>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</si>
  <si>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</si>
  <si>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</si>
  <si>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</si>
  <si>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</si>
  <si>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</si>
  <si>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</si>
  <si>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</si>
  <si>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</si>
  <si>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</si>
  <si>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</si>
  <si>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</si>
  <si>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</si>
  <si>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</si>
  <si>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</si>
  <si>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</si>
  <si>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</si>
  <si>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</si>
  <si>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</si>
  <si>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</si>
  <si>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</si>
  <si>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</si>
  <si>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</si>
  <si>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</si>
  <si>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</si>
  <si>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</si>
  <si>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</si>
  <si>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</si>
  <si>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</si>
  <si>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</si>
  <si>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</si>
  <si>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</si>
  <si>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</si>
  <si>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</si>
  <si>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</si>
  <si>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</si>
  <si>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</si>
  <si>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</si>
  <si>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</si>
  <si>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</si>
  <si>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</si>
  <si>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</si>
  <si>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</si>
  <si>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</si>
  <si>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</si>
  <si>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</si>
  <si>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</si>
  <si>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</si>
  <si>
    <t>　収益的収支比率が低く、赤字会計だということがはっきりしている。理由としては、普及したばかりの地域で料金収入が低いことから使用料と一般会計繰入金で賄えていない。令和２年度は、前年度よりも収益的収支比率が減少し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現在も町アクションプランに基づく管渠整備（面整備）を継続中であることから近々の料金改定予定はないが、将来的に経営が改善されない場合は料金改定を検討していかなければならない。
　汚水処理原価に関しては、今後、管渠整備に係る事業が終了し加入者が増加することで、年間処理水量の増に伴い減少する見込みである。</t>
    <rPh sb="80" eb="82">
      <t>レイワ</t>
    </rPh>
    <rPh sb="83" eb="85">
      <t>ネンド</t>
    </rPh>
    <rPh sb="87" eb="88">
      <t>マエ</t>
    </rPh>
    <rPh sb="88" eb="90">
      <t>ネンド</t>
    </rPh>
    <rPh sb="101" eb="103">
      <t>ゲンショウ</t>
    </rPh>
    <rPh sb="208" eb="209">
      <t>マチ</t>
    </rPh>
    <rPh sb="218" eb="219">
      <t>モト</t>
    </rPh>
    <rPh sb="221" eb="223">
      <t>カンキョ</t>
    </rPh>
    <rPh sb="223" eb="225">
      <t>セイビ</t>
    </rPh>
    <rPh sb="308" eb="310">
      <t>カンキョ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</si>
</sst>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4-4570-A7EF-0384570AC2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formatCode="#,##0.00;&quot;△&quot;#,##0.00">
                  <c:v>0</c:v>
                </c:pt>
                <c:pt idx="4" formatCode="#,##0.00;&quot;△&quot;#,##0.00">
                  <c:v>0</c:v>
                </c:pt>
              </c:numCache>
            </c:numRef>
          </c:val>
          <c:smooth val="0"/>
          <c:extLst>
            <c:ext xmlns:c16="http://schemas.microsoft.com/office/drawing/2014/chart" uri="{C3380CC4-5D6E-409C-BE32-E72D297353CC}">
              <c16:uniqueId val="{00000001-5754-4570-A7EF-0384570AC2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30.1</c:v>
                </c:pt>
                <c:pt idx="1">
                  <c:v>33.4</c:v>
                </c:pt>
                <c:pt idx="2">
                  <c:v>34.299999999999997</c:v>
                </c:pt>
                <c:pt idx="3">
                  <c:v>35.299999999999997</c:v>
                </c:pt>
                <c:pt idx="4">
                  <c:v>38</c:v>
                </c:pt>
              </c:numCache>
            </c:numRef>
          </c:val>
          <c:extLst>
            <c:ext xmlns:c16="http://schemas.microsoft.com/office/drawing/2014/chart" uri="{C3380CC4-5D6E-409C-BE32-E72D297353CC}">
              <c16:uniqueId val="{00000000-00B4-4040-BC3E-E256007A26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39.51</c:v>
                </c:pt>
                <c:pt idx="4">
                  <c:v>41.6</c:v>
                </c:pt>
              </c:numCache>
            </c:numRef>
          </c:val>
          <c:smooth val="0"/>
          <c:extLst>
            <c:ext xmlns:c16="http://schemas.microsoft.com/office/drawing/2014/chart" uri="{C3380CC4-5D6E-409C-BE32-E72D297353CC}">
              <c16:uniqueId val="{00000001-00B4-4040-BC3E-E256007A26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37.590000000000003</c:v>
                </c:pt>
                <c:pt idx="1">
                  <c:v>38.520000000000003</c:v>
                </c:pt>
                <c:pt idx="2">
                  <c:v>39.65</c:v>
                </c:pt>
                <c:pt idx="3">
                  <c:v>43.11</c:v>
                </c:pt>
                <c:pt idx="4">
                  <c:v>44.17</c:v>
                </c:pt>
              </c:numCache>
            </c:numRef>
          </c:val>
          <c:extLst>
            <c:ext xmlns:c16="http://schemas.microsoft.com/office/drawing/2014/chart" uri="{C3380CC4-5D6E-409C-BE32-E72D297353CC}">
              <c16:uniqueId val="{00000000-8208-4A9C-9B39-27F67CD716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61.03</c:v>
                </c:pt>
                <c:pt idx="4">
                  <c:v>64.790000000000006</c:v>
                </c:pt>
              </c:numCache>
            </c:numRef>
          </c:val>
          <c:smooth val="0"/>
          <c:extLst>
            <c:ext xmlns:c16="http://schemas.microsoft.com/office/drawing/2014/chart" uri="{C3380CC4-5D6E-409C-BE32-E72D297353CC}">
              <c16:uniqueId val="{00000001-8208-4A9C-9B39-27F67CD716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56.96</c:v>
                </c:pt>
                <c:pt idx="1">
                  <c:v>58.7</c:v>
                </c:pt>
                <c:pt idx="2">
                  <c:v>58</c:v>
                </c:pt>
                <c:pt idx="3">
                  <c:v>59.63</c:v>
                </c:pt>
                <c:pt idx="4">
                  <c:v>46.69</c:v>
                </c:pt>
              </c:numCache>
            </c:numRef>
          </c:val>
          <c:extLst>
            <c:ext xmlns:c16="http://schemas.microsoft.com/office/drawing/2014/chart" uri="{C3380CC4-5D6E-409C-BE32-E72D297353CC}">
              <c16:uniqueId val="{00000000-1249-4297-87F2-2B98E5D86B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9-4297-87F2-2B98E5D86B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F-4AAF-AA00-22F31FA339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F-4AAF-AA00-22F31FA339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10-4FF6-A014-EF5BF06366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10-4FF6-A014-EF5BF06366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B-4FB3-B889-E10EAF1881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B-4FB3-B889-E10EAF1881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9-4E58-B8CD-061687E57F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9-4E58-B8CD-061687E57F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4084.64</c:v>
                </c:pt>
                <c:pt idx="1">
                  <c:v>0</c:v>
                </c:pt>
                <c:pt idx="2">
                  <c:v>0</c:v>
                </c:pt>
                <c:pt idx="3">
                  <c:v>0</c:v>
                </c:pt>
                <c:pt idx="4">
                  <c:v>0</c:v>
                </c:pt>
              </c:numCache>
            </c:numRef>
          </c:val>
          <c:extLst>
            <c:ext xmlns:c16="http://schemas.microsoft.com/office/drawing/2014/chart" uri="{C3380CC4-5D6E-409C-BE32-E72D297353CC}">
              <c16:uniqueId val="{00000000-BC39-4695-9A0E-940AE386E6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808.77</c:v>
                </c:pt>
                <c:pt idx="4">
                  <c:v>560.16</c:v>
                </c:pt>
              </c:numCache>
            </c:numRef>
          </c:val>
          <c:smooth val="0"/>
          <c:extLst>
            <c:ext xmlns:c16="http://schemas.microsoft.com/office/drawing/2014/chart" uri="{C3380CC4-5D6E-409C-BE32-E72D297353CC}">
              <c16:uniqueId val="{00000001-BC39-4695-9A0E-940AE386E6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25.49</c:v>
                </c:pt>
                <c:pt idx="1">
                  <c:v>55.92</c:v>
                </c:pt>
                <c:pt idx="2">
                  <c:v>61.21</c:v>
                </c:pt>
                <c:pt idx="3">
                  <c:v>53.62</c:v>
                </c:pt>
                <c:pt idx="4">
                  <c:v>60.59</c:v>
                </c:pt>
              </c:numCache>
            </c:numRef>
          </c:val>
          <c:extLst>
            <c:ext xmlns:c16="http://schemas.microsoft.com/office/drawing/2014/chart" uri="{C3380CC4-5D6E-409C-BE32-E72D297353CC}">
              <c16:uniqueId val="{00000000-4950-4692-A79A-9F842517DE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48.2</c:v>
                </c:pt>
                <c:pt idx="4">
                  <c:v>30.88</c:v>
                </c:pt>
              </c:numCache>
            </c:numRef>
          </c:val>
          <c:smooth val="0"/>
          <c:extLst>
            <c:ext xmlns:c16="http://schemas.microsoft.com/office/drawing/2014/chart" uri="{C3380CC4-5D6E-409C-BE32-E72D297353CC}">
              <c16:uniqueId val="{00000001-4950-4692-A79A-9F842517DE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606.09</c:v>
                </c:pt>
                <c:pt idx="1">
                  <c:v>278.72000000000003</c:v>
                </c:pt>
                <c:pt idx="2">
                  <c:v>256.20999999999998</c:v>
                </c:pt>
                <c:pt idx="3">
                  <c:v>291.05</c:v>
                </c:pt>
                <c:pt idx="4">
                  <c:v>256.38</c:v>
                </c:pt>
              </c:numCache>
            </c:numRef>
          </c:val>
          <c:extLst>
            <c:ext xmlns:c16="http://schemas.microsoft.com/office/drawing/2014/chart" uri="{C3380CC4-5D6E-409C-BE32-E72D297353CC}">
              <c16:uniqueId val="{00000000-FE22-41A0-AC1B-ED7054C311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345.96</c:v>
                </c:pt>
                <c:pt idx="4">
                  <c:v>525.91999999999996</c:v>
                </c:pt>
              </c:numCache>
            </c:numRef>
          </c:val>
          <c:smooth val="0"/>
          <c:extLst>
            <c:ext xmlns:c16="http://schemas.microsoft.com/office/drawing/2014/chart" uri="{C3380CC4-5D6E-409C-BE32-E72D297353CC}">
              <c16:uniqueId val="{00000001-FE22-41A0-AC1B-ED7054C311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R10" workbookViewId="0">
      <selection activeCell="CD29" sqref="CD2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8</v>
      </c>
      <c r="C7" s="44"/>
      <c r="D7" s="44"/>
      <c r="E7" s="44"/>
      <c r="F7" s="44"/>
      <c r="G7" s="44"/>
      <c r="H7" s="44"/>
      <c r="I7" s="44" t="s">
        <v>14</v>
      </c>
      <c r="J7" s="44"/>
      <c r="K7" s="44"/>
      <c r="L7" s="44"/>
      <c r="M7" s="44"/>
      <c r="N7" s="44"/>
      <c r="O7" s="44"/>
      <c r="P7" s="44" t="s">
        <v>7</v>
      </c>
      <c r="Q7" s="44"/>
      <c r="R7" s="44"/>
      <c r="S7" s="44"/>
      <c r="T7" s="44"/>
      <c r="U7" s="44"/>
      <c r="V7" s="44"/>
      <c r="W7" s="44" t="s">
        <v>16</v>
      </c>
      <c r="X7" s="44"/>
      <c r="Y7" s="44"/>
      <c r="Z7" s="44"/>
      <c r="AA7" s="44"/>
      <c r="AB7" s="44"/>
      <c r="AC7" s="44"/>
      <c r="AD7" s="44" t="s">
        <v>6</v>
      </c>
      <c r="AE7" s="44"/>
      <c r="AF7" s="44"/>
      <c r="AG7" s="44"/>
      <c r="AH7" s="44"/>
      <c r="AI7" s="44"/>
      <c r="AJ7" s="44"/>
      <c r="AK7" s="3"/>
      <c r="AL7" s="44" t="s">
        <v>17</v>
      </c>
      <c r="AM7" s="44"/>
      <c r="AN7" s="44"/>
      <c r="AO7" s="44"/>
      <c r="AP7" s="44"/>
      <c r="AQ7" s="44"/>
      <c r="AR7" s="44"/>
      <c r="AS7" s="44"/>
      <c r="AT7" s="44" t="s">
        <v>12</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Cd3</v>
      </c>
      <c r="X8" s="45"/>
      <c r="Y8" s="45"/>
      <c r="Z8" s="45"/>
      <c r="AA8" s="45"/>
      <c r="AB8" s="45"/>
      <c r="AC8" s="45"/>
      <c r="AD8" s="46" t="str">
        <f>データ!$M$6</f>
        <v>非設置</v>
      </c>
      <c r="AE8" s="46"/>
      <c r="AF8" s="46"/>
      <c r="AG8" s="46"/>
      <c r="AH8" s="46"/>
      <c r="AI8" s="46"/>
      <c r="AJ8" s="46"/>
      <c r="AK8" s="3"/>
      <c r="AL8" s="47">
        <f>データ!S6</f>
        <v>10639</v>
      </c>
      <c r="AM8" s="47"/>
      <c r="AN8" s="47"/>
      <c r="AO8" s="47"/>
      <c r="AP8" s="47"/>
      <c r="AQ8" s="47"/>
      <c r="AR8" s="47"/>
      <c r="AS8" s="47"/>
      <c r="AT8" s="48">
        <f>データ!T6</f>
        <v>217.09</v>
      </c>
      <c r="AU8" s="48"/>
      <c r="AV8" s="48"/>
      <c r="AW8" s="48"/>
      <c r="AX8" s="48"/>
      <c r="AY8" s="48"/>
      <c r="AZ8" s="48"/>
      <c r="BA8" s="48"/>
      <c r="BB8" s="48">
        <f>データ!U6</f>
        <v>49.01</v>
      </c>
      <c r="BC8" s="48"/>
      <c r="BD8" s="48"/>
      <c r="BE8" s="48"/>
      <c r="BF8" s="48"/>
      <c r="BG8" s="48"/>
      <c r="BH8" s="48"/>
      <c r="BI8" s="48"/>
      <c r="BJ8" s="3"/>
      <c r="BK8" s="3"/>
      <c r="BL8" s="49" t="s">
        <v>13</v>
      </c>
      <c r="BM8" s="50"/>
      <c r="BN8" s="17" t="s">
        <v>21</v>
      </c>
      <c r="BO8" s="20"/>
      <c r="BP8" s="20"/>
      <c r="BQ8" s="20"/>
      <c r="BR8" s="20"/>
      <c r="BS8" s="20"/>
      <c r="BT8" s="20"/>
      <c r="BU8" s="20"/>
      <c r="BV8" s="20"/>
      <c r="BW8" s="20"/>
      <c r="BX8" s="20"/>
      <c r="BY8" s="24"/>
    </row>
    <row r="9" spans="1:78" ht="18.75" customHeight="1" x14ac:dyDescent="0.15">
      <c r="A9" s="2"/>
      <c r="B9" s="44" t="s">
        <v>23</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35</v>
      </c>
      <c r="BC9" s="44"/>
      <c r="BD9" s="44"/>
      <c r="BE9" s="44"/>
      <c r="BF9" s="44"/>
      <c r="BG9" s="44"/>
      <c r="BH9" s="44"/>
      <c r="BI9" s="44"/>
      <c r="BJ9" s="3"/>
      <c r="BK9" s="3"/>
      <c r="BL9" s="51" t="s">
        <v>36</v>
      </c>
      <c r="BM9" s="52"/>
      <c r="BN9" s="18" t="s">
        <v>38</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38.56</v>
      </c>
      <c r="Q10" s="48"/>
      <c r="R10" s="48"/>
      <c r="S10" s="48"/>
      <c r="T10" s="48"/>
      <c r="U10" s="48"/>
      <c r="V10" s="48"/>
      <c r="W10" s="48">
        <f>データ!Q6</f>
        <v>100</v>
      </c>
      <c r="X10" s="48"/>
      <c r="Y10" s="48"/>
      <c r="Z10" s="48"/>
      <c r="AA10" s="48"/>
      <c r="AB10" s="48"/>
      <c r="AC10" s="48"/>
      <c r="AD10" s="47">
        <f>データ!R6</f>
        <v>2980</v>
      </c>
      <c r="AE10" s="47"/>
      <c r="AF10" s="47"/>
      <c r="AG10" s="47"/>
      <c r="AH10" s="47"/>
      <c r="AI10" s="47"/>
      <c r="AJ10" s="47"/>
      <c r="AK10" s="2"/>
      <c r="AL10" s="47">
        <f>データ!V6</f>
        <v>4077</v>
      </c>
      <c r="AM10" s="47"/>
      <c r="AN10" s="47"/>
      <c r="AO10" s="47"/>
      <c r="AP10" s="47"/>
      <c r="AQ10" s="47"/>
      <c r="AR10" s="47"/>
      <c r="AS10" s="47"/>
      <c r="AT10" s="48">
        <f>データ!W6</f>
        <v>1.74</v>
      </c>
      <c r="AU10" s="48"/>
      <c r="AV10" s="48"/>
      <c r="AW10" s="48"/>
      <c r="AX10" s="48"/>
      <c r="AY10" s="48"/>
      <c r="AZ10" s="48"/>
      <c r="BA10" s="48"/>
      <c r="BB10" s="48">
        <f>データ!X6</f>
        <v>2343.1</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42</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30</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47</v>
      </c>
      <c r="F85" s="6" t="s">
        <v>48</v>
      </c>
      <c r="G85" s="6" t="s">
        <v>49</v>
      </c>
      <c r="H85" s="6" t="s">
        <v>0</v>
      </c>
      <c r="I85" s="6" t="s">
        <v>9</v>
      </c>
      <c r="J85" s="6" t="s">
        <v>50</v>
      </c>
      <c r="K85" s="6" t="s">
        <v>51</v>
      </c>
      <c r="L85" s="6" t="s">
        <v>34</v>
      </c>
      <c r="M85" s="6" t="s">
        <v>37</v>
      </c>
      <c r="N85" s="6" t="s">
        <v>52</v>
      </c>
      <c r="O85" s="6" t="s">
        <v>54</v>
      </c>
    </row>
    <row r="86" spans="1:78" hidden="1" x14ac:dyDescent="0.15">
      <c r="B86" s="6"/>
      <c r="C86" s="6"/>
      <c r="D86" s="6"/>
      <c r="E86" s="6" t="str">
        <f>データ!AI6</f>
        <v/>
      </c>
      <c r="F86" s="6" t="s">
        <v>41</v>
      </c>
      <c r="G86" s="6" t="s">
        <v>41</v>
      </c>
      <c r="H86" s="6" t="str">
        <f>データ!BP6</f>
        <v>【705.21】</v>
      </c>
      <c r="I86" s="6" t="str">
        <f>データ!CA6</f>
        <v>【98.96】</v>
      </c>
      <c r="J86" s="6" t="str">
        <f>データ!CL6</f>
        <v>【134.52】</v>
      </c>
      <c r="K86" s="6" t="str">
        <f>データ!CW6</f>
        <v>【59.57】</v>
      </c>
      <c r="L86" s="6" t="str">
        <f>データ!DH6</f>
        <v>【95.57】</v>
      </c>
      <c r="M86" s="6" t="s">
        <v>41</v>
      </c>
      <c r="N86" s="6" t="s">
        <v>41</v>
      </c>
      <c r="O86" s="6" t="str">
        <f>データ!EO6</f>
        <v>【0.30】</v>
      </c>
    </row>
  </sheetData>
  <sheetProtection algorithmName="SHA-512" hashValue="VUzCm1+dY44h3sx+GVbZWLHYIn1F+sAtVDtjIpzHw580TrEiN/XQYoCnp+Kl7WpzZnyKqD3Kkz4RtWh+uLtvTQ==" saltValue="jZeQAXKIjN47C0wiRGAfS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33</v>
      </c>
      <c r="C3" s="30" t="s">
        <v>59</v>
      </c>
      <c r="D3" s="30" t="s">
        <v>60</v>
      </c>
      <c r="E3" s="30" t="s">
        <v>5</v>
      </c>
      <c r="F3" s="30" t="s">
        <v>4</v>
      </c>
      <c r="G3" s="30" t="s">
        <v>27</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6</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2020</v>
      </c>
      <c r="C6" s="33">
        <f t="shared" si="1"/>
        <v>23019</v>
      </c>
      <c r="D6" s="33">
        <f t="shared" si="1"/>
        <v>47</v>
      </c>
      <c r="E6" s="33">
        <f t="shared" si="1"/>
        <v>17</v>
      </c>
      <c r="F6" s="33">
        <f t="shared" si="1"/>
        <v>1</v>
      </c>
      <c r="G6" s="33">
        <f t="shared" si="1"/>
        <v>0</v>
      </c>
      <c r="H6" s="33" t="str">
        <f t="shared" si="1"/>
        <v>青森県　平内町</v>
      </c>
      <c r="I6" s="33" t="str">
        <f t="shared" si="1"/>
        <v>法非適用</v>
      </c>
      <c r="J6" s="33" t="str">
        <f t="shared" si="1"/>
        <v>下水道事業</v>
      </c>
      <c r="K6" s="33" t="str">
        <f t="shared" si="1"/>
        <v>公共下水道</v>
      </c>
      <c r="L6" s="33" t="str">
        <f t="shared" si="1"/>
        <v>Cd3</v>
      </c>
      <c r="M6" s="33" t="str">
        <f t="shared" si="1"/>
        <v>非設置</v>
      </c>
      <c r="N6" s="38" t="str">
        <f t="shared" si="1"/>
        <v>-</v>
      </c>
      <c r="O6" s="38" t="str">
        <f t="shared" si="1"/>
        <v>該当数値なし</v>
      </c>
      <c r="P6" s="38">
        <f t="shared" si="1"/>
        <v>38.56</v>
      </c>
      <c r="Q6" s="38">
        <f t="shared" si="1"/>
        <v>100</v>
      </c>
      <c r="R6" s="38">
        <f t="shared" si="1"/>
        <v>2980</v>
      </c>
      <c r="S6" s="38">
        <f t="shared" si="1"/>
        <v>10639</v>
      </c>
      <c r="T6" s="38">
        <f t="shared" si="1"/>
        <v>217.09</v>
      </c>
      <c r="U6" s="38">
        <f t="shared" si="1"/>
        <v>49.01</v>
      </c>
      <c r="V6" s="38">
        <f t="shared" si="1"/>
        <v>4077</v>
      </c>
      <c r="W6" s="38">
        <f t="shared" si="1"/>
        <v>1.74</v>
      </c>
      <c r="X6" s="38">
        <f t="shared" si="1"/>
        <v>2343.1</v>
      </c>
      <c r="Y6" s="42">
        <f t="shared" ref="Y6:AH6" si="2">IF(Y7="",NA(),Y7)</f>
        <v>56.96</v>
      </c>
      <c r="Z6" s="42">
        <f t="shared" si="2"/>
        <v>58.7</v>
      </c>
      <c r="AA6" s="42">
        <f t="shared" si="2"/>
        <v>58</v>
      </c>
      <c r="AB6" s="42">
        <f t="shared" si="2"/>
        <v>59.63</v>
      </c>
      <c r="AC6" s="42">
        <f t="shared" si="2"/>
        <v>46.69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4084.64</v>
      </c>
      <c r="BG6" s="38">
        <f t="shared" si="5"/>
        <v>0</v>
      </c>
      <c r="BH6" s="38">
        <f t="shared" si="5"/>
        <v>0</v>
      </c>
      <c r="BI6" s="38">
        <f t="shared" si="5"/>
        <v>0</v>
      </c>
      <c r="BJ6" s="38">
        <f t="shared" si="5"/>
        <v>0</v>
      </c>
      <c r="BK6" s="42">
        <f t="shared" si="5"/>
        <v>1193.49</v>
      </c>
      <c r="BL6" s="42">
        <f t="shared" si="5"/>
        <v>876.19</v>
      </c>
      <c r="BM6" s="42">
        <f t="shared" si="5"/>
        <v>722.53</v>
      </c>
      <c r="BN6" s="42">
        <f t="shared" si="5"/>
        <v>808.77</v>
      </c>
      <c r="BO6" s="42">
        <f t="shared" si="5"/>
        <v>560.16</v>
      </c>
      <c r="BP6" s="38" t="str">
        <f>IF(BP7="","",IF(BP7="-","【-】","【"&amp;SUBSTITUTE(TEXT(BP7,"#,##0.00"),"-","△")&amp;"】"))</f>
        <v>【705.21】</v>
      </c>
      <c r="BQ6" s="42">
        <f t="shared" ref="BQ6:BZ6" si="6">IF(BQ7="",NA(),BQ7)</f>
        <v>25.49</v>
      </c>
      <c r="BR6" s="42">
        <f t="shared" si="6"/>
        <v>55.92</v>
      </c>
      <c r="BS6" s="42">
        <f t="shared" si="6"/>
        <v>61.21</v>
      </c>
      <c r="BT6" s="42">
        <f t="shared" si="6"/>
        <v>53.62</v>
      </c>
      <c r="BU6" s="42">
        <f t="shared" si="6"/>
        <v>60.59</v>
      </c>
      <c r="BV6" s="42">
        <f t="shared" si="6"/>
        <v>65.569999999999993</v>
      </c>
      <c r="BW6" s="42">
        <f t="shared" si="6"/>
        <v>75.7</v>
      </c>
      <c r="BX6" s="42">
        <f t="shared" si="6"/>
        <v>74.61</v>
      </c>
      <c r="BY6" s="42">
        <f t="shared" si="6"/>
        <v>48.2</v>
      </c>
      <c r="BZ6" s="42">
        <f t="shared" si="6"/>
        <v>30.88</v>
      </c>
      <c r="CA6" s="38" t="str">
        <f>IF(CA7="","",IF(CA7="-","【-】","【"&amp;SUBSTITUTE(TEXT(CA7,"#,##0.00"),"-","△")&amp;"】"))</f>
        <v>【98.96】</v>
      </c>
      <c r="CB6" s="42">
        <f t="shared" ref="CB6:CK6" si="7">IF(CB7="",NA(),CB7)</f>
        <v>606.09</v>
      </c>
      <c r="CC6" s="42">
        <f t="shared" si="7"/>
        <v>278.72000000000003</v>
      </c>
      <c r="CD6" s="42">
        <f t="shared" si="7"/>
        <v>256.20999999999998</v>
      </c>
      <c r="CE6" s="42">
        <f t="shared" si="7"/>
        <v>291.05</v>
      </c>
      <c r="CF6" s="42">
        <f t="shared" si="7"/>
        <v>256.38</v>
      </c>
      <c r="CG6" s="42">
        <f t="shared" si="7"/>
        <v>263.04000000000002</v>
      </c>
      <c r="CH6" s="42">
        <f t="shared" si="7"/>
        <v>230.04</v>
      </c>
      <c r="CI6" s="42">
        <f t="shared" si="7"/>
        <v>233.5</v>
      </c>
      <c r="CJ6" s="42">
        <f t="shared" si="7"/>
        <v>345.96</v>
      </c>
      <c r="CK6" s="42">
        <f t="shared" si="7"/>
        <v>525.91999999999996</v>
      </c>
      <c r="CL6" s="38" t="str">
        <f>IF(CL7="","",IF(CL7="-","【-】","【"&amp;SUBSTITUTE(TEXT(CL7,"#,##0.00"),"-","△")&amp;"】"))</f>
        <v>【134.52】</v>
      </c>
      <c r="CM6" s="42">
        <f t="shared" ref="CM6:CV6" si="8">IF(CM7="",NA(),CM7)</f>
        <v>30.1</v>
      </c>
      <c r="CN6" s="42">
        <f t="shared" si="8"/>
        <v>33.4</v>
      </c>
      <c r="CO6" s="42">
        <f t="shared" si="8"/>
        <v>34.299999999999997</v>
      </c>
      <c r="CP6" s="42">
        <f t="shared" si="8"/>
        <v>35.299999999999997</v>
      </c>
      <c r="CQ6" s="42">
        <f t="shared" si="8"/>
        <v>38</v>
      </c>
      <c r="CR6" s="42">
        <f t="shared" si="8"/>
        <v>40.75</v>
      </c>
      <c r="CS6" s="42">
        <f t="shared" si="8"/>
        <v>42.4</v>
      </c>
      <c r="CT6" s="42">
        <f t="shared" si="8"/>
        <v>45.44</v>
      </c>
      <c r="CU6" s="42">
        <f t="shared" si="8"/>
        <v>39.51</v>
      </c>
      <c r="CV6" s="42">
        <f t="shared" si="8"/>
        <v>41.6</v>
      </c>
      <c r="CW6" s="38" t="str">
        <f>IF(CW7="","",IF(CW7="-","【-】","【"&amp;SUBSTITUTE(TEXT(CW7,"#,##0.00"),"-","△")&amp;"】"))</f>
        <v>【59.57】</v>
      </c>
      <c r="CX6" s="42">
        <f t="shared" ref="CX6:DG6" si="9">IF(CX7="",NA(),CX7)</f>
        <v>37.590000000000003</v>
      </c>
      <c r="CY6" s="42">
        <f t="shared" si="9"/>
        <v>38.520000000000003</v>
      </c>
      <c r="CZ6" s="42">
        <f t="shared" si="9"/>
        <v>39.65</v>
      </c>
      <c r="DA6" s="42">
        <f t="shared" si="9"/>
        <v>43.11</v>
      </c>
      <c r="DB6" s="42">
        <f t="shared" si="9"/>
        <v>44.17</v>
      </c>
      <c r="DC6" s="42">
        <f t="shared" si="9"/>
        <v>64.97</v>
      </c>
      <c r="DD6" s="42">
        <f t="shared" si="9"/>
        <v>65.77</v>
      </c>
      <c r="DE6" s="42">
        <f t="shared" si="9"/>
        <v>65.97</v>
      </c>
      <c r="DF6" s="42">
        <f t="shared" si="9"/>
        <v>61.03</v>
      </c>
      <c r="DG6" s="42">
        <f t="shared" si="9"/>
        <v>64.790000000000006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0.21</v>
      </c>
      <c r="EK6" s="42">
        <f t="shared" si="12"/>
        <v>0.15</v>
      </c>
      <c r="EL6" s="42">
        <f t="shared" si="12"/>
        <v>0.25</v>
      </c>
      <c r="EM6" s="38">
        <f t="shared" si="12"/>
        <v>0</v>
      </c>
      <c r="EN6" s="38">
        <f t="shared" si="12"/>
        <v>0</v>
      </c>
      <c r="EO6" s="38" t="str">
        <f>IF(EO7="","",IF(EO7="-","【-】","【"&amp;SUBSTITUTE(TEXT(EO7,"#,##0.00"),"-","△")&amp;"】"))</f>
        <v>【0.30】</v>
      </c>
    </row>
    <row r="7" spans="1:145" s="27" customFormat="1" x14ac:dyDescent="0.15">
      <c r="A7" s="28"/>
      <c r="B7" s="34">
        <v>2020</v>
      </c>
      <c r="C7" s="34">
        <v>23019</v>
      </c>
      <c r="D7" s="34">
        <v>47</v>
      </c>
      <c r="E7" s="34">
        <v>17</v>
      </c>
      <c r="F7" s="34">
        <v>1</v>
      </c>
      <c r="G7" s="34">
        <v>0</v>
      </c>
      <c r="H7" s="34" t="s">
        <v>97</v>
      </c>
      <c r="I7" s="34" t="s">
        <v>98</v>
      </c>
      <c r="J7" s="34" t="s">
        <v>99</v>
      </c>
      <c r="K7" s="34" t="s">
        <v>100</v>
      </c>
      <c r="L7" s="34" t="s">
        <v>101</v>
      </c>
      <c r="M7" s="34" t="s">
        <v>102</v>
      </c>
      <c r="N7" s="39" t="s">
        <v>41</v>
      </c>
      <c r="O7" s="39" t="s">
        <v>103</v>
      </c>
      <c r="P7" s="39">
        <v>38.56</v>
      </c>
      <c r="Q7" s="39">
        <v>100</v>
      </c>
      <c r="R7" s="39">
        <v>2980</v>
      </c>
      <c r="S7" s="39">
        <v>10639</v>
      </c>
      <c r="T7" s="39">
        <v>217.09</v>
      </c>
      <c r="U7" s="39">
        <v>49.01</v>
      </c>
      <c r="V7" s="39">
        <v>4077</v>
      </c>
      <c r="W7" s="39">
        <v>1.74</v>
      </c>
      <c r="X7" s="39">
        <v>2343.1</v>
      </c>
      <c r="Y7" s="39">
        <v>56.96</v>
      </c>
      <c r="Z7" s="39">
        <v>58.7</v>
      </c>
      <c r="AA7" s="39">
        <v>58</v>
      </c>
      <c r="AB7" s="39">
        <v>59.63</v>
      </c>
      <c r="AC7" s="39">
        <v>46.69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4084.64</v>
      </c>
      <c r="BG7" s="39">
        <v>0</v>
      </c>
      <c r="BH7" s="39">
        <v>0</v>
      </c>
      <c r="BI7" s="39">
        <v>0</v>
      </c>
      <c r="BJ7" s="39">
        <v>0</v>
      </c>
      <c r="BK7" s="39">
        <v>1193.49</v>
      </c>
      <c r="BL7" s="39">
        <v>876.19</v>
      </c>
      <c r="BM7" s="39">
        <v>722.53</v>
      </c>
      <c r="BN7" s="39">
        <v>808.77</v>
      </c>
      <c r="BO7" s="39">
        <v>560.16</v>
      </c>
      <c r="BP7" s="39">
        <v>705.21</v>
      </c>
      <c r="BQ7" s="39">
        <v>25.49</v>
      </c>
      <c r="BR7" s="39">
        <v>55.92</v>
      </c>
      <c r="BS7" s="39">
        <v>61.21</v>
      </c>
      <c r="BT7" s="39">
        <v>53.62</v>
      </c>
      <c r="BU7" s="39">
        <v>60.59</v>
      </c>
      <c r="BV7" s="39">
        <v>65.569999999999993</v>
      </c>
      <c r="BW7" s="39">
        <v>75.7</v>
      </c>
      <c r="BX7" s="39">
        <v>74.61</v>
      </c>
      <c r="BY7" s="39">
        <v>48.2</v>
      </c>
      <c r="BZ7" s="39">
        <v>30.88</v>
      </c>
      <c r="CA7" s="39">
        <v>98.96</v>
      </c>
      <c r="CB7" s="39">
        <v>606.09</v>
      </c>
      <c r="CC7" s="39">
        <v>278.72000000000003</v>
      </c>
      <c r="CD7" s="39">
        <v>256.20999999999998</v>
      </c>
      <c r="CE7" s="39">
        <v>291.05</v>
      </c>
      <c r="CF7" s="39">
        <v>256.38</v>
      </c>
      <c r="CG7" s="39">
        <v>263.04000000000002</v>
      </c>
      <c r="CH7" s="39">
        <v>230.04</v>
      </c>
      <c r="CI7" s="39">
        <v>233.5</v>
      </c>
      <c r="CJ7" s="39">
        <v>345.96</v>
      </c>
      <c r="CK7" s="39">
        <v>525.91999999999996</v>
      </c>
      <c r="CL7" s="39">
        <v>134.52000000000001</v>
      </c>
      <c r="CM7" s="39">
        <v>30.1</v>
      </c>
      <c r="CN7" s="39">
        <v>33.4</v>
      </c>
      <c r="CO7" s="39">
        <v>34.299999999999997</v>
      </c>
      <c r="CP7" s="39">
        <v>35.299999999999997</v>
      </c>
      <c r="CQ7" s="39">
        <v>38</v>
      </c>
      <c r="CR7" s="39">
        <v>40.75</v>
      </c>
      <c r="CS7" s="39">
        <v>42.4</v>
      </c>
      <c r="CT7" s="39">
        <v>45.44</v>
      </c>
      <c r="CU7" s="39">
        <v>39.51</v>
      </c>
      <c r="CV7" s="39">
        <v>41.6</v>
      </c>
      <c r="CW7" s="39">
        <v>59.57</v>
      </c>
      <c r="CX7" s="39">
        <v>37.590000000000003</v>
      </c>
      <c r="CY7" s="39">
        <v>38.520000000000003</v>
      </c>
      <c r="CZ7" s="39">
        <v>39.65</v>
      </c>
      <c r="DA7" s="39">
        <v>43.11</v>
      </c>
      <c r="DB7" s="39">
        <v>44.17</v>
      </c>
      <c r="DC7" s="39">
        <v>64.97</v>
      </c>
      <c r="DD7" s="39">
        <v>65.77</v>
      </c>
      <c r="DE7" s="39">
        <v>65.97</v>
      </c>
      <c r="DF7" s="39">
        <v>61.03</v>
      </c>
      <c r="DG7" s="39">
        <v>64.790000000000006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0.21</v>
      </c>
      <c r="EK7" s="39">
        <v>0.15</v>
      </c>
      <c r="EL7" s="39">
        <v>0.25</v>
      </c>
      <c r="EM7" s="39">
        <v>0</v>
      </c>
      <c r="EN7" s="39">
        <v>0</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202op</cp:lastModifiedBy>
  <dcterms:created xsi:type="dcterms:W3CDTF">2021-12-03T07:42:58Z</dcterms:created>
  <dcterms:modified xsi:type="dcterms:W3CDTF">2022-02-05T23:31:33Z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2022-01-19T02:43:20Z</vt:filetime>
  </property>
</Properties>
</file>