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6\葛川支所１\簡易水道\09‗調査回答\150_経営比較分析表の分析等\R02年度分\【経営比較分析表】2020_022101_47_010\【経営比較分析表】2020_022101_47_010\"/>
    </mc:Choice>
  </mc:AlternateContent>
  <workbookProtection workbookAlgorithmName="SHA-512" workbookHashValue="cXyxMpUhicksi2SE01eh+2C0D6pNBbHOKsCSG9+7lEHjsjiSRjUfwzCkvxHFnvuaI30/rxbQnQ0xEYCnU+dHtg==" workbookSaltValue="ypOfXvDemjqdWwLAHwdOE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<sst xmlns="http://schemas.openxmlformats.org/spreadsheetml/2006/main" count="233" uniqueCount="117">
  <si>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</si>
  <si>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</si>
  <si>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</si>
  <si>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</si>
  <si>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</si>
  <si>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</si>
  <si>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</si>
  <si>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</si>
  <si>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</si>
  <si>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</si>
  <si>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</si>
  <si>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</si>
  <si>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</si>
  <si>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</si>
  <si>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</si>
  <si>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</si>
  <si>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</si>
  <si>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</si>
  <si>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</si>
  <si>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</si>
  <si>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</si>
  <si>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</si>
  <si>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</si>
  <si>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</si>
  <si>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</si>
  <si>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</si>
  <si>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</si>
  <si>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</si>
  <si>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</si>
  <si>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</si>
  <si>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</si>
  <si>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</si>
  <si>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</si>
  <si>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</si>
  <si>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</si>
  <si>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</si>
  <si>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</si>
  <si>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</si>
  <si>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</si>
  <si>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</si>
  <si>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</si>
  <si>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</si>
  <si>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</si>
  <si>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</si>
  <si>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</si>
  <si>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</si>
  <si>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</si>
  <si>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</si>
  <si>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</si>
  <si>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</si>
  <si>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</si>
  <si>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</si>
  <si>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</si>
  <si>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</si>
  <si>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</si>
  <si>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</si>
  <si>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</si>
  <si>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</si>
  <si>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</si>
  <si>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</si>
  <si>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</si>
  <si>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</si>
  <si>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</si>
  <si>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</si>
  <si>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</si>
  <si>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</si>
  <si>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</si>
  <si>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</si>
  <si>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</si>
  <si>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</si>
  <si>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</si>
  <si>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</si>
  <si>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</si>
  <si>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</si>
  <si>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</si>
  <si>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</si>
  <si>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</si>
  <si>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</si>
  <si>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</si>
  <si>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</si>
  <si>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</si>
  <si>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</si>
  <si>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</si>
  <si>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</si>
  <si>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</si>
  <si>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</si>
  <si>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</si>
  <si>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</si>
  <si>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</si>
  <si>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</si>
  <si>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</si>
  <si>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</si>
  <si>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</si>
  <si>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</si>
  <si>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</si>
  <si>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</si>
  <si>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</si>
  <si>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</si>
  <si>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</si>
  <si>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</si>
  <si>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</si>
  <si>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</si>
  <si>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</si>
  <si>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</si>
  <si>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</si>
  <si>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</si>
  <si>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</si>
  <si>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</si>
  <si>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</si>
  <si>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</si>
  <si>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</si>
  <si>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</si>
  <si>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</si>
  <si>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</si>
  <si>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過去５年は収益的収支比率100％以上を維持し、料金回収率も類似団体平均と比較して良好な数値であるものの、設備の交換により支出が増加していることから利益率が年々低下している。　
　施設利用率については、当初計画時に比べて人口が大幅に減少したことで使用水量が少なくなったため、10～20％と低い水準にある。
　また、特に居住者が少ない小国つばくら地区では、水道管の水質保全を目的とした排水作業を行っており、その影響で施設利用率が上昇し有収率も低下している。
　今後も人口減少によりさらに利用率低下が進むと推測される。</t>
    <rPh sb="1" eb="3">
      <t>カコ</t>
    </rPh>
    <rPh sb="4" eb="5">
      <t>ネン</t>
    </rPh>
    <rPh sb="6" eb="9">
      <t>シュウエキテキ</t>
    </rPh>
    <rPh sb="9" eb="11">
      <t>シュウシ</t>
    </rPh>
    <rPh sb="11" eb="13">
      <t>ヒリツ</t>
    </rPh>
    <rPh sb="17" eb="19">
      <t>イジョウ</t>
    </rPh>
    <rPh sb="20" eb="22">
      <t>イジ</t>
    </rPh>
    <rPh sb="24" eb="26">
      <t>リョウキン</t>
    </rPh>
    <rPh sb="26" eb="28">
      <t>カイシュウ</t>
    </rPh>
    <rPh sb="28" eb="29">
      <t>リツ</t>
    </rPh>
    <rPh sb="30" eb="32">
      <t>ルイジ</t>
    </rPh>
    <rPh sb="32" eb="34">
      <t>ダンタイ</t>
    </rPh>
    <rPh sb="34" eb="36">
      <t>ヘイキン</t>
    </rPh>
    <rPh sb="37" eb="39">
      <t>ヒカク</t>
    </rPh>
    <rPh sb="41" eb="43">
      <t>リョウコウ</t>
    </rPh>
    <rPh sb="44" eb="46">
      <t>スウチ</t>
    </rPh>
    <rPh sb="61" eb="63">
      <t>シシュツ</t>
    </rPh>
    <rPh sb="64" eb="66">
      <t>ゾウカ</t>
    </rPh>
    <rPh sb="74" eb="76">
      <t>リエキ</t>
    </rPh>
    <rPh sb="76" eb="77">
      <t>リツ</t>
    </rPh>
    <rPh sb="90" eb="92">
      <t>シセツ</t>
    </rPh>
    <rPh sb="92" eb="94">
      <t>リヨウ</t>
    </rPh>
    <rPh sb="94" eb="95">
      <t>リツ</t>
    </rPh>
    <rPh sb="157" eb="158">
      <t>トク</t>
    </rPh>
    <rPh sb="159" eb="162">
      <t>キョジュウシャ</t>
    </rPh>
    <rPh sb="163" eb="164">
      <t>スク</t>
    </rPh>
    <rPh sb="177" eb="180">
      <t>スイドウカン</t>
    </rPh>
    <rPh sb="186" eb="188">
      <t>モクテキ</t>
    </rPh>
    <rPh sb="191" eb="193">
      <t>ハイスイ</t>
    </rPh>
    <rPh sb="193" eb="195">
      <t>サギョウ</t>
    </rPh>
    <rPh sb="196" eb="197">
      <t>オコナ</t>
    </rPh>
    <rPh sb="204" eb="206">
      <t>エイキョウ</t>
    </rPh>
    <rPh sb="207" eb="209">
      <t>シセツ</t>
    </rPh>
    <rPh sb="209" eb="211">
      <t>リヨウ</t>
    </rPh>
    <rPh sb="211" eb="212">
      <t>リツ</t>
    </rPh>
    <rPh sb="213" eb="215">
      <t>ジョウショウ</t>
    </rPh>
    <rPh sb="216" eb="219">
      <t>ユウシュウリツ</t>
    </rPh>
    <rPh sb="220" eb="222">
      <t>テイカ</t>
    </rPh>
    <phoneticPr fontId="4"/>
  </si>
  <si>
    <t>　管路は法定耐用年数を経過していないため、現在更新を実施していない。</t>
    <rPh sb="1" eb="3">
      <t>カンロ</t>
    </rPh>
    <rPh sb="4" eb="10">
      <t>ホウテイタイヨウネンスウ</t>
    </rPh>
    <rPh sb="11" eb="13">
      <t>ケイカ</t>
    </rPh>
    <rPh sb="21" eb="23">
      <t>ゲンザイ</t>
    </rPh>
    <rPh sb="23" eb="25">
      <t>コウシン</t>
    </rPh>
    <rPh sb="26" eb="28">
      <t>ジッシ</t>
    </rPh>
    <phoneticPr fontId="4"/>
  </si>
  <si>
    <t>　設備の交換により支出が増え、経営が徐々に厳しさを増している状況である。令和4年度からは公営企業会計へ移行するため、経営や資産等の状況を的確に把握し経営基盤の計画的な強化と財政マネジメントの向上に取り組んでいく。</t>
    <rPh sb="1" eb="3">
      <t>セツビ</t>
    </rPh>
    <rPh sb="4" eb="6">
      <t>コウカン</t>
    </rPh>
    <rPh sb="9" eb="11">
      <t>シシュツ</t>
    </rPh>
    <rPh sb="12" eb="13">
      <t>フ</t>
    </rPh>
    <rPh sb="15" eb="17">
      <t>ケイエイ</t>
    </rPh>
    <rPh sb="18" eb="20">
      <t>ジョジョ</t>
    </rPh>
    <rPh sb="21" eb="22">
      <t>キビ</t>
    </rPh>
    <rPh sb="25" eb="26">
      <t>マ</t>
    </rPh>
    <rPh sb="30" eb="32">
      <t>ジョウキョウ</t>
    </rPh>
    <rPh sb="36" eb="38">
      <t>レイワ</t>
    </rPh>
    <rPh sb="39" eb="40">
      <t>ネン</t>
    </rPh>
    <rPh sb="40" eb="41">
      <t>ド</t>
    </rPh>
    <rPh sb="44" eb="46">
      <t>コウエイ</t>
    </rPh>
    <rPh sb="46" eb="48">
      <t>キギョウ</t>
    </rPh>
    <rPh sb="48" eb="50">
      <t>カイケイ</t>
    </rPh>
    <rPh sb="51" eb="53">
      <t>イコウ</t>
    </rPh>
    <rPh sb="61" eb="63">
      <t>シサン</t>
    </rPh>
    <rPh sb="63" eb="64">
      <t>トウ</t>
    </rPh>
    <rPh sb="65" eb="67">
      <t>ジョウキョウ</t>
    </rPh>
    <rPh sb="68" eb="70">
      <t>テキカク</t>
    </rPh>
    <rPh sb="71" eb="73">
      <t>ハアク</t>
    </rPh>
    <rPh sb="74" eb="76">
      <t>ケイエイ</t>
    </rPh>
    <rPh sb="76" eb="78">
      <t>キバン</t>
    </rPh>
    <rPh sb="79" eb="82">
      <t>ケイカクテキ</t>
    </rPh>
    <rPh sb="83" eb="85">
      <t>キョウカ</t>
    </rPh>
    <rPh sb="86" eb="88">
      <t>ザイセイ</t>
    </rPh>
    <rPh sb="95" eb="97">
      <t>コウジョウ</t>
    </rPh>
    <rPh sb="98" eb="99">
      <t>ト</t>
    </rPh>
    <rPh sb="100" eb="10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</si>
</sst>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8A-4C8A-8B5C-C2D4A1F5B9B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AC8A-4C8A-8B5C-C2D4A1F5B9B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11.82</c:v>
                </c:pt>
                <c:pt idx="1">
                  <c:v>18.89</c:v>
                </c:pt>
                <c:pt idx="2">
                  <c:v>20.3</c:v>
                </c:pt>
                <c:pt idx="3">
                  <c:v>16.440000000000001</c:v>
                </c:pt>
                <c:pt idx="4">
                  <c:v>19.420000000000002</c:v>
                </c:pt>
              </c:numCache>
            </c:numRef>
          </c:val>
          <c:extLst>
            <c:ext xmlns:c16="http://schemas.microsoft.com/office/drawing/2014/chart" uri="{C3380CC4-5D6E-409C-BE32-E72D297353CC}">
              <c16:uniqueId val="{00000000-BF1B-46F7-8435-B6D5CDC184A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BF1B-46F7-8435-B6D5CDC184A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84.98</c:v>
                </c:pt>
                <c:pt idx="1">
                  <c:v>45.84</c:v>
                </c:pt>
                <c:pt idx="2">
                  <c:v>51.13</c:v>
                </c:pt>
                <c:pt idx="3">
                  <c:v>51.92</c:v>
                </c:pt>
                <c:pt idx="4">
                  <c:v>44.43</c:v>
                </c:pt>
              </c:numCache>
            </c:numRef>
          </c:val>
          <c:extLst>
            <c:ext xmlns:c16="http://schemas.microsoft.com/office/drawing/2014/chart" uri="{C3380CC4-5D6E-409C-BE32-E72D297353CC}">
              <c16:uniqueId val="{00000000-47C3-4589-BE60-32EEAD31D2D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47C3-4589-BE60-32EEAD31D2D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121.69</c:v>
                </c:pt>
                <c:pt idx="1">
                  <c:v>117.94</c:v>
                </c:pt>
                <c:pt idx="2">
                  <c:v>101.55</c:v>
                </c:pt>
                <c:pt idx="3">
                  <c:v>100</c:v>
                </c:pt>
                <c:pt idx="4">
                  <c:v>100</c:v>
                </c:pt>
              </c:numCache>
            </c:numRef>
          </c:val>
          <c:extLst>
            <c:ext xmlns:c16="http://schemas.microsoft.com/office/drawing/2014/chart" uri="{C3380CC4-5D6E-409C-BE32-E72D297353CC}">
              <c16:uniqueId val="{00000000-BAAD-41DA-95A6-5C56F463855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BAAD-41DA-95A6-5C56F463855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B-4D15-8F41-C01835EDD95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B-4D15-8F41-C01835EDD95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3C-488E-98C8-D6C03716AC3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3C-488E-98C8-D6C03716AC3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4-4D5C-B2F0-F6792D9218C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4-4D5C-B2F0-F6792D9218C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0-4525-BA1F-A0380525270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0-4525-BA1F-A0380525270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formatCode="#,##0.00;&quot;△&quot;#,##0.00">
                  <c:v>0</c:v>
                </c:pt>
                <c:pt idx="1">
                  <c:v>71.59</c:v>
                </c:pt>
                <c:pt idx="2">
                  <c:v>90.75</c:v>
                </c:pt>
                <c:pt idx="3">
                  <c:v>79.23</c:v>
                </c:pt>
                <c:pt idx="4">
                  <c:v>63.03</c:v>
                </c:pt>
              </c:numCache>
            </c:numRef>
          </c:val>
          <c:extLst>
            <c:ext xmlns:c16="http://schemas.microsoft.com/office/drawing/2014/chart" uri="{C3380CC4-5D6E-409C-BE32-E72D297353CC}">
              <c16:uniqueId val="{00000000-1A6E-4ED4-9C69-5547B0AFD53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1A6E-4ED4-9C69-5547B0AFD53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121.41</c:v>
                </c:pt>
                <c:pt idx="1">
                  <c:v>117.94</c:v>
                </c:pt>
                <c:pt idx="2">
                  <c:v>96.97</c:v>
                </c:pt>
                <c:pt idx="3">
                  <c:v>84.02</c:v>
                </c:pt>
                <c:pt idx="4">
                  <c:v>72.83</c:v>
                </c:pt>
              </c:numCache>
            </c:numRef>
          </c:val>
          <c:extLst>
            <c:ext xmlns:c16="http://schemas.microsoft.com/office/drawing/2014/chart" uri="{C3380CC4-5D6E-409C-BE32-E72D297353CC}">
              <c16:uniqueId val="{00000000-9C46-4741-9838-0001D02A46E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9C46-4741-9838-0001D02A46E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242.56</c:v>
                </c:pt>
                <c:pt idx="1">
                  <c:v>288.25</c:v>
                </c:pt>
                <c:pt idx="2">
                  <c:v>290.07</c:v>
                </c:pt>
                <c:pt idx="3">
                  <c:v>395.07</c:v>
                </c:pt>
                <c:pt idx="4">
                  <c:v>456.12</c:v>
                </c:pt>
              </c:numCache>
            </c:numRef>
          </c:val>
          <c:extLst>
            <c:ext xmlns:c16="http://schemas.microsoft.com/office/drawing/2014/chart" uri="{C3380CC4-5D6E-409C-BE32-E72D297353CC}">
              <c16:uniqueId val="{00000000-8F68-4CDA-8696-75CB7F89EF7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8F68-4CDA-8696-75CB7F89EF7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平川市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30708</v>
      </c>
      <c r="AM8" s="51"/>
      <c r="AN8" s="51"/>
      <c r="AO8" s="51"/>
      <c r="AP8" s="51"/>
      <c r="AQ8" s="51"/>
      <c r="AR8" s="51"/>
      <c r="AS8" s="51"/>
      <c r="AT8" s="47">
        <f>データ!$S$6</f>
        <v>346.01</v>
      </c>
      <c r="AU8" s="47"/>
      <c r="AV8" s="47"/>
      <c r="AW8" s="47"/>
      <c r="AX8" s="47"/>
      <c r="AY8" s="47"/>
      <c r="AZ8" s="47"/>
      <c r="BA8" s="47"/>
      <c r="BB8" s="47">
        <f>データ!$T$6</f>
        <v>88.75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0.87</v>
      </c>
      <c r="Q10" s="47"/>
      <c r="R10" s="47"/>
      <c r="S10" s="47"/>
      <c r="T10" s="47"/>
      <c r="U10" s="47"/>
      <c r="V10" s="47"/>
      <c r="W10" s="51">
        <f>データ!$Q$6</f>
        <v>3950</v>
      </c>
      <c r="X10" s="51"/>
      <c r="Y10" s="51"/>
      <c r="Z10" s="51"/>
      <c r="AA10" s="51"/>
      <c r="AB10" s="51"/>
      <c r="AC10" s="51"/>
      <c r="AD10" s="2"/>
      <c r="AE10" s="2"/>
      <c r="AF10" s="2"/>
      <c r="AG10" s="2"/>
      <c r="AH10" s="2"/>
      <c r="AI10" s="2"/>
      <c r="AJ10" s="2"/>
      <c r="AK10" s="2"/>
      <c r="AL10" s="51">
        <f>データ!$U$6</f>
        <v>265</v>
      </c>
      <c r="AM10" s="51"/>
      <c r="AN10" s="51"/>
      <c r="AO10" s="51"/>
      <c r="AP10" s="51"/>
      <c r="AQ10" s="51"/>
      <c r="AR10" s="51"/>
      <c r="AS10" s="51"/>
      <c r="AT10" s="47">
        <f>データ!$V$6</f>
        <v>0.84</v>
      </c>
      <c r="AU10" s="47"/>
      <c r="AV10" s="47"/>
      <c r="AW10" s="47"/>
      <c r="AX10" s="47"/>
      <c r="AY10" s="47"/>
      <c r="AZ10" s="47"/>
      <c r="BA10" s="47"/>
      <c r="BB10" s="47">
        <f>データ!$W$6</f>
        <v>315.48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cqG0Nb6oCdLoxUpShR7yxufePj2VwSdqIV8twdaMauB/07CKVJLEC/Wrv36EBc+ipx0lnTztAtOsuYfbtYzrJg==" saltValue="eNwgvvMZPU/fPqm/tXmm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22101</v>
      </c>
      <c r="D6" s="34">
        <f t="shared" si="3"/>
        <v>47</v>
      </c>
      <c r="E6" s="34">
        <f t="shared" si="3"/>
        <v>1</v>
      </c>
      <c r="F6" s="34">
        <f t="shared" si="3"/>
        <v>0</v>
      </c>
      <c r="G6" s="34">
        <f t="shared" si="3"/>
        <v>0</v>
      </c>
      <c r="H6" s="34" t="str">
        <f t="shared" si="3"/>
        <v>青森県　平川市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0.87</v>
      </c>
      <c r="Q6" s="35">
        <f t="shared" si="3"/>
        <v>3950</v>
      </c>
      <c r="R6" s="35">
        <f t="shared" si="3"/>
        <v>30708</v>
      </c>
      <c r="S6" s="35">
        <f t="shared" si="3"/>
        <v>346.01</v>
      </c>
      <c r="T6" s="35">
        <f t="shared" si="3"/>
        <v>88.75</v>
      </c>
      <c r="U6" s="35">
        <f t="shared" si="3"/>
        <v>265</v>
      </c>
      <c r="V6" s="35">
        <f t="shared" si="3"/>
        <v>0.84</v>
      </c>
      <c r="W6" s="35">
        <f t="shared" si="3"/>
        <v>315.48</v>
      </c>
      <c r="X6" s="36">
        <f>IF(X7="",NA(),X7)</f>
        <v>121.69</v>
      </c>
      <c r="Y6" s="36">
        <f t="shared" ref="Y6:AG6" si="4">IF(Y7="",NA(),Y7)</f>
        <v>117.94</v>
      </c>
      <c r="Z6" s="36">
        <f t="shared" si="4"/>
        <v>101.55</v>
      </c>
      <c r="AA6" s="36">
        <f t="shared" si="4"/>
        <v>100</v>
      </c>
      <c r="AB6" s="36">
        <f t="shared" si="4"/>
        <v>100</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6">
        <f t="shared" ref="BF6:BN6" si="7">IF(BF7="",NA(),BF7)</f>
        <v>71.59</v>
      </c>
      <c r="BG6" s="36">
        <f t="shared" si="7"/>
        <v>90.75</v>
      </c>
      <c r="BH6" s="36">
        <f t="shared" si="7"/>
        <v>79.23</v>
      </c>
      <c r="BI6" s="36">
        <f t="shared" si="7"/>
        <v>63.03</v>
      </c>
      <c r="BJ6" s="36">
        <f t="shared" si="7"/>
        <v>1595.62</v>
      </c>
      <c r="BK6" s="36">
        <f t="shared" si="7"/>
        <v>1302.33</v>
      </c>
      <c r="BL6" s="36">
        <f t="shared" si="7"/>
        <v>1274.21</v>
      </c>
      <c r="BM6" s="36">
        <f t="shared" si="7"/>
        <v>1183.92</v>
      </c>
      <c r="BN6" s="36">
        <f t="shared" si="7"/>
        <v>1128.72</v>
      </c>
      <c r="BO6" s="35" t="str">
        <f>IF(BO7="","",IF(BO7="-","【-】","【"&amp;SUBSTITUTE(TEXT(BO7,"#,##0.00"),"-","△")&amp;"】"))</f>
        <v>【949.15】</v>
      </c>
      <c r="BP6" s="36">
        <f>IF(BP7="",NA(),BP7)</f>
        <v>121.41</v>
      </c>
      <c r="BQ6" s="36">
        <f t="shared" ref="BQ6:BY6" si="8">IF(BQ7="",NA(),BQ7)</f>
        <v>117.94</v>
      </c>
      <c r="BR6" s="36">
        <f t="shared" si="8"/>
        <v>96.97</v>
      </c>
      <c r="BS6" s="36">
        <f t="shared" si="8"/>
        <v>84.02</v>
      </c>
      <c r="BT6" s="36">
        <f t="shared" si="8"/>
        <v>72.83</v>
      </c>
      <c r="BU6" s="36">
        <f t="shared" si="8"/>
        <v>37.92</v>
      </c>
      <c r="BV6" s="36">
        <f t="shared" si="8"/>
        <v>40.89</v>
      </c>
      <c r="BW6" s="36">
        <f t="shared" si="8"/>
        <v>41.25</v>
      </c>
      <c r="BX6" s="36">
        <f t="shared" si="8"/>
        <v>42.5</v>
      </c>
      <c r="BY6" s="36">
        <f t="shared" si="8"/>
        <v>41.84</v>
      </c>
      <c r="BZ6" s="35" t="str">
        <f>IF(BZ7="","",IF(BZ7="-","【-】","【"&amp;SUBSTITUTE(TEXT(BZ7,"#,##0.00"),"-","△")&amp;"】"))</f>
        <v>【55.87】</v>
      </c>
      <c r="CA6" s="36">
        <f>IF(CA7="",NA(),CA7)</f>
        <v>242.56</v>
      </c>
      <c r="CB6" s="36">
        <f t="shared" ref="CB6:CJ6" si="9">IF(CB7="",NA(),CB7)</f>
        <v>288.25</v>
      </c>
      <c r="CC6" s="36">
        <f t="shared" si="9"/>
        <v>290.07</v>
      </c>
      <c r="CD6" s="36">
        <f t="shared" si="9"/>
        <v>395.07</v>
      </c>
      <c r="CE6" s="36">
        <f t="shared" si="9"/>
        <v>456.12</v>
      </c>
      <c r="CF6" s="36">
        <f t="shared" si="9"/>
        <v>423.18</v>
      </c>
      <c r="CG6" s="36">
        <f t="shared" si="9"/>
        <v>383.2</v>
      </c>
      <c r="CH6" s="36">
        <f t="shared" si="9"/>
        <v>383.25</v>
      </c>
      <c r="CI6" s="36">
        <f t="shared" si="9"/>
        <v>377.72</v>
      </c>
      <c r="CJ6" s="36">
        <f t="shared" si="9"/>
        <v>390.47</v>
      </c>
      <c r="CK6" s="35" t="str">
        <f>IF(CK7="","",IF(CK7="-","【-】","【"&amp;SUBSTITUTE(TEXT(CK7,"#,##0.00"),"-","△")&amp;"】"))</f>
        <v>【288.19】</v>
      </c>
      <c r="CL6" s="36">
        <f>IF(CL7="",NA(),CL7)</f>
        <v>11.82</v>
      </c>
      <c r="CM6" s="36">
        <f t="shared" ref="CM6:CU6" si="10">IF(CM7="",NA(),CM7)</f>
        <v>18.89</v>
      </c>
      <c r="CN6" s="36">
        <f t="shared" si="10"/>
        <v>20.3</v>
      </c>
      <c r="CO6" s="36">
        <f t="shared" si="10"/>
        <v>16.440000000000001</v>
      </c>
      <c r="CP6" s="36">
        <f t="shared" si="10"/>
        <v>19.420000000000002</v>
      </c>
      <c r="CQ6" s="36">
        <f t="shared" si="10"/>
        <v>46.9</v>
      </c>
      <c r="CR6" s="36">
        <f t="shared" si="10"/>
        <v>47.95</v>
      </c>
      <c r="CS6" s="36">
        <f t="shared" si="10"/>
        <v>48.26</v>
      </c>
      <c r="CT6" s="36">
        <f t="shared" si="10"/>
        <v>48.01</v>
      </c>
      <c r="CU6" s="36">
        <f t="shared" si="10"/>
        <v>49.08</v>
      </c>
      <c r="CV6" s="35" t="str">
        <f>IF(CV7="","",IF(CV7="-","【-】","【"&amp;SUBSTITUTE(TEXT(CV7,"#,##0.00"),"-","△")&amp;"】"))</f>
        <v>【56.31】</v>
      </c>
      <c r="CW6" s="36">
        <f>IF(CW7="",NA(),CW7)</f>
        <v>84.98</v>
      </c>
      <c r="CX6" s="36">
        <f t="shared" ref="CX6:DF6" si="11">IF(CX7="",NA(),CX7)</f>
        <v>45.84</v>
      </c>
      <c r="CY6" s="36">
        <f t="shared" si="11"/>
        <v>51.13</v>
      </c>
      <c r="CZ6" s="36">
        <f t="shared" si="11"/>
        <v>51.92</v>
      </c>
      <c r="DA6" s="36">
        <f t="shared" si="11"/>
        <v>44.43</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22101</v>
      </c>
      <c r="D7" s="38">
        <v>47</v>
      </c>
      <c r="E7" s="38">
        <v>1</v>
      </c>
      <c r="F7" s="38">
        <v>0</v>
      </c>
      <c r="G7" s="38">
        <v>0</v>
      </c>
      <c r="H7" s="38" t="s">
        <v>95</v>
      </c>
      <c r="I7" s="38" t="s">
        <v>96</v>
      </c>
      <c r="J7" s="38" t="s">
        <v>97</v>
      </c>
      <c r="K7" s="38" t="s">
        <v>98</v>
      </c>
      <c r="L7" s="38" t="s">
        <v>99</v>
      </c>
      <c r="M7" s="38" t="s">
        <v>100</v>
      </c>
      <c r="N7" s="39" t="s">
        <v>101</v>
      </c>
      <c r="O7" s="39" t="s">
        <v>102</v>
      </c>
      <c r="P7" s="39">
        <v>0.87</v>
      </c>
      <c r="Q7" s="39">
        <v>3950</v>
      </c>
      <c r="R7" s="39">
        <v>30708</v>
      </c>
      <c r="S7" s="39">
        <v>346.01</v>
      </c>
      <c r="T7" s="39">
        <v>88.75</v>
      </c>
      <c r="U7" s="39">
        <v>265</v>
      </c>
      <c r="V7" s="39">
        <v>0.84</v>
      </c>
      <c r="W7" s="39">
        <v>315.48</v>
      </c>
      <c r="X7" s="39">
        <v>121.69</v>
      </c>
      <c r="Y7" s="39">
        <v>117.94</v>
      </c>
      <c r="Z7" s="39">
        <v>101.55</v>
      </c>
      <c r="AA7" s="39">
        <v>100</v>
      </c>
      <c r="AB7" s="39">
        <v>100</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71.59</v>
      </c>
      <c r="BG7" s="39">
        <v>90.75</v>
      </c>
      <c r="BH7" s="39">
        <v>79.23</v>
      </c>
      <c r="BI7" s="39">
        <v>63.03</v>
      </c>
      <c r="BJ7" s="39">
        <v>1595.62</v>
      </c>
      <c r="BK7" s="39">
        <v>1302.33</v>
      </c>
      <c r="BL7" s="39">
        <v>1274.21</v>
      </c>
      <c r="BM7" s="39">
        <v>1183.92</v>
      </c>
      <c r="BN7" s="39">
        <v>1128.72</v>
      </c>
      <c r="BO7" s="39">
        <v>949.15</v>
      </c>
      <c r="BP7" s="39">
        <v>121.41</v>
      </c>
      <c r="BQ7" s="39">
        <v>117.94</v>
      </c>
      <c r="BR7" s="39">
        <v>96.97</v>
      </c>
      <c r="BS7" s="39">
        <v>84.02</v>
      </c>
      <c r="BT7" s="39">
        <v>72.83</v>
      </c>
      <c r="BU7" s="39">
        <v>37.92</v>
      </c>
      <c r="BV7" s="39">
        <v>40.89</v>
      </c>
      <c r="BW7" s="39">
        <v>41.25</v>
      </c>
      <c r="BX7" s="39">
        <v>42.5</v>
      </c>
      <c r="BY7" s="39">
        <v>41.84</v>
      </c>
      <c r="BZ7" s="39">
        <v>55.87</v>
      </c>
      <c r="CA7" s="39">
        <v>242.56</v>
      </c>
      <c r="CB7" s="39">
        <v>288.25</v>
      </c>
      <c r="CC7" s="39">
        <v>290.07</v>
      </c>
      <c r="CD7" s="39">
        <v>395.07</v>
      </c>
      <c r="CE7" s="39">
        <v>456.12</v>
      </c>
      <c r="CF7" s="39">
        <v>423.18</v>
      </c>
      <c r="CG7" s="39">
        <v>383.2</v>
      </c>
      <c r="CH7" s="39">
        <v>383.25</v>
      </c>
      <c r="CI7" s="39">
        <v>377.72</v>
      </c>
      <c r="CJ7" s="39">
        <v>390.47</v>
      </c>
      <c r="CK7" s="39">
        <v>288.19</v>
      </c>
      <c r="CL7" s="39">
        <v>11.82</v>
      </c>
      <c r="CM7" s="39">
        <v>18.89</v>
      </c>
      <c r="CN7" s="39">
        <v>20.3</v>
      </c>
      <c r="CO7" s="39">
        <v>16.440000000000001</v>
      </c>
      <c r="CP7" s="39">
        <v>19.420000000000002</v>
      </c>
      <c r="CQ7" s="39">
        <v>46.9</v>
      </c>
      <c r="CR7" s="39">
        <v>47.95</v>
      </c>
      <c r="CS7" s="39">
        <v>48.26</v>
      </c>
      <c r="CT7" s="39">
        <v>48.01</v>
      </c>
      <c r="CU7" s="39">
        <v>49.08</v>
      </c>
      <c r="CV7" s="39">
        <v>56.31</v>
      </c>
      <c r="CW7" s="39">
        <v>84.98</v>
      </c>
      <c r="CX7" s="39">
        <v>45.84</v>
      </c>
      <c r="CY7" s="39">
        <v>51.13</v>
      </c>
      <c r="CZ7" s="39">
        <v>51.92</v>
      </c>
      <c r="DA7" s="39">
        <v>44.43</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2022-01-20T02:57:30Z</cp:lastPrinted>
  <dcterms:created xsi:type="dcterms:W3CDTF">2021-12-03T07:01:47Z</dcterms:created>
  <dcterms:modified xsi:type="dcterms:W3CDTF">2022-01-20T02:57:31Z</dcterms:modified>
  <cp:category/>
</cp:coreProperties>
</file>