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659\Desktop\20220107※125（火）〆※【県市町村課理財G】公営企業に係る経営比較分析表（令和２年度決算）の分析等について\【経営比較分析表】2020_022098_46_1718\【経営比較分析表】2020_022098_46_1718\"/>
    </mc:Choice>
  </mc:AlternateContent>
  <xr:revisionPtr revIDLastSave="0" documentId="13_ncr:1_{26838E34-CD5F-4E23-9C4D-7D546FC90CAF}" xr6:coauthVersionLast="44" xr6:coauthVersionMax="44" xr10:uidLastSave="{00000000-0000-0000-0000-000000000000}"/>
  <workbookProtection workbookAlgorithmName="SHA-512" workbookHashValue="1Nl5uu+B1GSPz6O8Nt2/4mpEKZ9KvtrW2Z7ubOyxsgbcd6mA9s8unSQJvq34RvJCXIjXFkatvlWNrh5FBnROtg==" workbookSaltValue="b4ABXbNe9WVKDR53IJs4jw==" workbookSpinCount="100000" lockStructure="1"/>
  <bookViews>
    <workbookView xWindow="-18120" yWindow="-3015" windowWidth="18240" windowHeight="237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D10" i="4"/>
  <c r="W10" i="4"/>
  <c r="P10" i="4"/>
  <c r="B10" i="4"/>
  <c r="BB8" i="4"/>
  <c r="AT8" i="4"/>
  <c r="AD8" i="4"/>
  <c r="W8" i="4"/>
  <c r="P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<sst xmlns="http://schemas.openxmlformats.org/spreadsheetml/2006/main" count="319" uniqueCount="118">
  <si>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</si>
  <si>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</si>
  <si>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</si>
  <si>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</si>
  <si>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</si>
  <si>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</si>
  <si>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</si>
  <si>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</si>
  <si>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</si>
  <si>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</si>
  <si>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</si>
  <si>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</si>
  <si>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</si>
  <si>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</si>
  <si>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</si>
  <si>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</si>
  <si>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</si>
  <si>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</si>
  <si>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</si>
  <si>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</si>
  <si>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</si>
  <si>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</si>
  <si>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</si>
  <si>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</si>
  <si>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</si>
  <si>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</si>
  <si>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</si>
  <si>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</si>
  <si>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</si>
  <si>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</si>
  <si>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</si>
  <si>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</si>
  <si>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</si>
  <si>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</si>
  <si>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</si>
  <si>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</si>
  <si>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</si>
  <si>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</si>
  <si>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</si>
  <si>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</si>
  <si>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</si>
  <si>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</si>
  <si>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</si>
  <si>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</si>
  <si>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</si>
  <si>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</si>
  <si>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</si>
  <si>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</si>
  <si>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</si>
  <si>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</si>
  <si>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</si>
  <si>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</si>
  <si>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</si>
  <si>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</si>
  <si>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</si>
  <si>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</si>
  <si>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</si>
  <si>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</si>
  <si>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</si>
  <si>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</si>
  <si>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</si>
  <si>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</si>
  <si>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</si>
  <si>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</si>
  <si>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</si>
  <si>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</si>
  <si>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</si>
  <si>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</si>
  <si>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</si>
  <si>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</si>
  <si>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</si>
  <si>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</si>
  <si>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</si>
  <si>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</si>
  <si>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</si>
  <si>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</si>
  <si>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</si>
  <si>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</si>
  <si>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</si>
  <si>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</si>
  <si>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</si>
  <si>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</si>
  <si>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</si>
  <si>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</si>
  <si>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</si>
  <si>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</si>
  <si>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</si>
  <si>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</si>
  <si>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</si>
  <si>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</si>
  <si>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</si>
  <si>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</si>
  <si>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</si>
  <si>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</si>
  <si>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</si>
  <si>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</si>
  <si>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つがる市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</si>
  <si>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</si>
  <si>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</si>
  <si>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</si>
  <si>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</si>
  <si>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</si>
  <si>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</si>
  <si>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</si>
  <si>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</si>
  <si>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</si>
  <si>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</si>
  <si>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</si>
  <si>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</si>
  <si>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</si>
  <si>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</si>
  <si>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</si>
  <si>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</si>
  <si>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</si>
  <si>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</si>
  <si>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地域の人口減少や少子高齢化に伴い、有収水量の減少、使用料収入の減少が見込まれる中、処理場機器の更新や、今後管渠の更新が見込まれ、収支や一般会計からの繰入金に多大な影響をもたらすことが考えられる。
そのため、施設の統廃合や処理場の能力見直し、維持管理の共同化など、ストックマネジメント計画や経営戦略、汚水処理構想を鑑み計画的に設備投資を行い、事業の継続を行ってゆく。</t>
    <rPh sb="0" eb="2">
      <t>チイキ</t>
    </rPh>
    <rPh sb="3" eb="5">
      <t>ジンコウ</t>
    </rPh>
    <rPh sb="5" eb="7">
      <t>ゲンショウ</t>
    </rPh>
    <rPh sb="8" eb="10">
      <t>ショウシ</t>
    </rPh>
    <rPh sb="10" eb="13">
      <t>コウレイカ</t>
    </rPh>
    <rPh sb="14" eb="15">
      <t>トモナ</t>
    </rPh>
    <rPh sb="17" eb="21">
      <t>ユウシュウスイリョウ</t>
    </rPh>
    <rPh sb="22" eb="24">
      <t>ゲンショウ</t>
    </rPh>
    <rPh sb="25" eb="28">
      <t>シヨウリョウ</t>
    </rPh>
    <rPh sb="28" eb="30">
      <t>シュウニュウ</t>
    </rPh>
    <rPh sb="31" eb="33">
      <t>ゲンショウ</t>
    </rPh>
    <rPh sb="34" eb="36">
      <t>ミコ</t>
    </rPh>
    <rPh sb="39" eb="40">
      <t>ナカ</t>
    </rPh>
    <rPh sb="41" eb="44">
      <t>ショリジョウ</t>
    </rPh>
    <rPh sb="44" eb="46">
      <t>キキ</t>
    </rPh>
    <rPh sb="47" eb="49">
      <t>コウシン</t>
    </rPh>
    <rPh sb="51" eb="53">
      <t>コンゴ</t>
    </rPh>
    <rPh sb="53" eb="55">
      <t>カンキョ</t>
    </rPh>
    <rPh sb="56" eb="58">
      <t>コウシン</t>
    </rPh>
    <rPh sb="59" eb="61">
      <t>ミコ</t>
    </rPh>
    <rPh sb="64" eb="66">
      <t>シュウシ</t>
    </rPh>
    <rPh sb="67" eb="69">
      <t>イッパン</t>
    </rPh>
    <rPh sb="69" eb="71">
      <t>カイケイ</t>
    </rPh>
    <rPh sb="74" eb="77">
      <t>クリイレキン</t>
    </rPh>
    <rPh sb="78" eb="80">
      <t>タダイ</t>
    </rPh>
    <rPh sb="81" eb="83">
      <t>エイキョウ</t>
    </rPh>
    <rPh sb="91" eb="92">
      <t>カンガ</t>
    </rPh>
    <rPh sb="103" eb="105">
      <t>シセツ</t>
    </rPh>
    <rPh sb="106" eb="109">
      <t>トウハイゴウ</t>
    </rPh>
    <rPh sb="110" eb="113">
      <t>ショリジョウ</t>
    </rPh>
    <rPh sb="114" eb="116">
      <t>ノウリョク</t>
    </rPh>
    <rPh sb="116" eb="118">
      <t>ミナオ</t>
    </rPh>
    <rPh sb="120" eb="122">
      <t>イジ</t>
    </rPh>
    <rPh sb="122" eb="124">
      <t>カンリ</t>
    </rPh>
    <rPh sb="125" eb="128">
      <t>キョウドウカ</t>
    </rPh>
    <rPh sb="141" eb="143">
      <t>ケイカク</t>
    </rPh>
    <rPh sb="144" eb="146">
      <t>ケイエイ</t>
    </rPh>
    <rPh sb="146" eb="148">
      <t>センリャク</t>
    </rPh>
    <rPh sb="149" eb="151">
      <t>オスイ</t>
    </rPh>
    <rPh sb="151" eb="153">
      <t>ショリ</t>
    </rPh>
    <rPh sb="153" eb="155">
      <t>コウソウ</t>
    </rPh>
    <rPh sb="156" eb="157">
      <t>カンガ</t>
    </rPh>
    <rPh sb="158" eb="161">
      <t>ケイカクテキ</t>
    </rPh>
    <rPh sb="162" eb="164">
      <t>セツビ</t>
    </rPh>
    <rPh sb="164" eb="166">
      <t>トウシ</t>
    </rPh>
    <rPh sb="167" eb="168">
      <t>オコナ</t>
    </rPh>
    <rPh sb="170" eb="172">
      <t>ジギョウ</t>
    </rPh>
    <rPh sb="173" eb="175">
      <t>ケイゾク</t>
    </rPh>
    <rPh sb="176" eb="177">
      <t>オコナ</t>
    </rPh>
    <phoneticPr fontId="4"/>
  </si>
  <si>
    <t>令和2年度より地方公営企業法適用となったためすべての分析において令和元年度以前のデータが比較できない。
①経常収支比率
②累積欠損金比率
全国平均及び類似団体平均と比較し良好な結果となっている。一般会計からの繰入金も多額となっていることから今後の収支改善も図る必要がある。
③流動比率
全国平均及び類似団体と比較して低くなっており、企業債償還金や未払金に対して現金預金が不足していることが読み取れる。法適用初年度であり、引継の資金が不足していることが考えられる。
④企業債残高対事業規模比率
企業債償還に対して一般会計が負担することになっているため当該値は0となっている。
⑤経費回収率
当該値は100%を超えており、全国平均及び類似団体平均値と比較しても良好な結果となっている。
⑥汚水処理原価
現在は平均と比較し、低い値となっているが、今後の設備の維持管理や設備投資が多額となることが予想され、注視する必要がある。
⑦施設利用率
当該値は全国平均、類似団体平均と比較すると低い値を示しており、低い接続率や人口の減少が原因と考えられる。
⑧水洗化率
全国平均、類似団体平均より大幅に下回っている。老年世帯の率が多く、水洗化に踏み切れない家庭が多く存在することが考えられる。</t>
    <phoneticPr fontId="4"/>
  </si>
  <si>
    <t>①有形固定資産減価償却率
地方公営企業法適用初年度のため、減価償却累計額は1年度分しか計算されていないため、類似団体、全国平均と比較すると大幅に低い状況になっている。処理場機器やポンプ設備など耐用年数を超えている状況にあり、実際の償却率は上昇している事が考えられる。
②管渠老朽化率、③管渠改善率
古い地区で昭和61年度供用開始しており、35年経過している。地方公営企業法上の管渠の耐用年数は50年であるため、法定耐用年数には達していないが、ストックマネジメント計画など策定、活用し、今後の投資計画を見込む必要がある。</t>
    <rPh sb="1" eb="3">
      <t>ユウケイ</t>
    </rPh>
    <rPh sb="3" eb="7">
      <t>コテイシサン</t>
    </rPh>
    <rPh sb="7" eb="9">
      <t>ゲンカ</t>
    </rPh>
    <rPh sb="9" eb="12">
      <t>ショウキャクリツ</t>
    </rPh>
    <rPh sb="13" eb="15">
      <t>チホウ</t>
    </rPh>
    <rPh sb="15" eb="17">
      <t>コウエイ</t>
    </rPh>
    <rPh sb="17" eb="20">
      <t>キギョウホウ</t>
    </rPh>
    <rPh sb="20" eb="22">
      <t>テキヨウ</t>
    </rPh>
    <rPh sb="22" eb="25">
      <t>ショネンド</t>
    </rPh>
    <rPh sb="29" eb="31">
      <t>ゲンカ</t>
    </rPh>
    <rPh sb="31" eb="33">
      <t>ショウキャク</t>
    </rPh>
    <rPh sb="33" eb="35">
      <t>ルイケイ</t>
    </rPh>
    <rPh sb="35" eb="36">
      <t>ガク</t>
    </rPh>
    <rPh sb="38" eb="40">
      <t>ネンド</t>
    </rPh>
    <rPh sb="40" eb="41">
      <t>ブン</t>
    </rPh>
    <rPh sb="43" eb="45">
      <t>ケイサン</t>
    </rPh>
    <rPh sb="54" eb="56">
      <t>ルイジ</t>
    </rPh>
    <rPh sb="56" eb="58">
      <t>ダンタイ</t>
    </rPh>
    <rPh sb="59" eb="61">
      <t>ゼンコク</t>
    </rPh>
    <rPh sb="61" eb="63">
      <t>ヘイキン</t>
    </rPh>
    <rPh sb="64" eb="66">
      <t>ヒカク</t>
    </rPh>
    <rPh sb="69" eb="71">
      <t>オオハバ</t>
    </rPh>
    <rPh sb="72" eb="73">
      <t>ヒク</t>
    </rPh>
    <rPh sb="74" eb="76">
      <t>ジョウキョウ</t>
    </rPh>
    <rPh sb="83" eb="86">
      <t>ショリジョウ</t>
    </rPh>
    <rPh sb="86" eb="88">
      <t>キキ</t>
    </rPh>
    <rPh sb="92" eb="94">
      <t>セツビ</t>
    </rPh>
    <rPh sb="96" eb="98">
      <t>タイヨウ</t>
    </rPh>
    <rPh sb="98" eb="100">
      <t>ネンスウ</t>
    </rPh>
    <rPh sb="101" eb="102">
      <t>コ</t>
    </rPh>
    <rPh sb="106" eb="108">
      <t>ジョウキョウ</t>
    </rPh>
    <rPh sb="112" eb="114">
      <t>ジッサイ</t>
    </rPh>
    <rPh sb="115" eb="118">
      <t>ショウキャクリツ</t>
    </rPh>
    <rPh sb="119" eb="121">
      <t>ジョウショウ</t>
    </rPh>
    <rPh sb="125" eb="126">
      <t>コト</t>
    </rPh>
    <rPh sb="127" eb="128">
      <t>カンガ</t>
    </rPh>
    <rPh sb="135" eb="137">
      <t>カンキョ</t>
    </rPh>
    <rPh sb="137" eb="140">
      <t>ロウキュウカ</t>
    </rPh>
    <rPh sb="140" eb="141">
      <t>リツ</t>
    </rPh>
    <rPh sb="149" eb="150">
      <t>フル</t>
    </rPh>
    <rPh sb="151" eb="153">
      <t>チク</t>
    </rPh>
    <rPh sb="154" eb="156">
      <t>ショウワ</t>
    </rPh>
    <rPh sb="158" eb="160">
      <t>ネンド</t>
    </rPh>
    <rPh sb="160" eb="162">
      <t>キョウヨウ</t>
    </rPh>
    <rPh sb="162" eb="164">
      <t>カイシ</t>
    </rPh>
    <rPh sb="171" eb="172">
      <t>ネン</t>
    </rPh>
    <rPh sb="172" eb="174">
      <t>ケイカ</t>
    </rPh>
    <rPh sb="179" eb="181">
      <t>チホウ</t>
    </rPh>
    <rPh sb="181" eb="183">
      <t>コウエイ</t>
    </rPh>
    <rPh sb="183" eb="186">
      <t>キギョウホウ</t>
    </rPh>
    <rPh sb="186" eb="187">
      <t>ジョウ</t>
    </rPh>
    <rPh sb="188" eb="190">
      <t>カンキョ</t>
    </rPh>
    <rPh sb="191" eb="193">
      <t>タイヨウ</t>
    </rPh>
    <rPh sb="193" eb="195">
      <t>ネンスウ</t>
    </rPh>
    <rPh sb="198" eb="199">
      <t>ネン</t>
    </rPh>
    <rPh sb="205" eb="207">
      <t>ホウテイ</t>
    </rPh>
    <rPh sb="207" eb="209">
      <t>タイヨウ</t>
    </rPh>
    <rPh sb="209" eb="211">
      <t>ネンスウ</t>
    </rPh>
    <rPh sb="213" eb="214">
      <t>タッ</t>
    </rPh>
    <rPh sb="231" eb="233">
      <t>ケイカク</t>
    </rPh>
    <rPh sb="235" eb="237">
      <t>サクテイ</t>
    </rPh>
    <rPh sb="238" eb="240">
      <t>カツヨウ</t>
    </rPh>
    <rPh sb="242" eb="244">
      <t>コンゴ</t>
    </rPh>
    <rPh sb="245" eb="247">
      <t>トウシ</t>
    </rPh>
    <rPh sb="247" eb="249">
      <t>ケイカク</t>
    </rPh>
    <rPh sb="250" eb="252">
      <t>ミコ</t>
    </rPh>
    <rPh sb="253" eb="2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</si>
</sst>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274-4460-B91A-78852B7D02E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A274-4460-B91A-78852B7D02E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46.54</c:v>
                </c:pt>
              </c:numCache>
            </c:numRef>
          </c:val>
          <c:extLst>
            <c:ext xmlns:c16="http://schemas.microsoft.com/office/drawing/2014/chart" uri="{C3380CC4-5D6E-409C-BE32-E72D297353CC}">
              <c16:uniqueId val="{00000000-3539-493D-AC2D-CC7A1A598F2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55.26</c:v>
                </c:pt>
              </c:numCache>
            </c:numRef>
          </c:val>
          <c:smooth val="0"/>
          <c:extLst>
            <c:ext xmlns:c16="http://schemas.microsoft.com/office/drawing/2014/chart" uri="{C3380CC4-5D6E-409C-BE32-E72D297353CC}">
              <c16:uniqueId val="{00000001-3539-493D-AC2D-CC7A1A598F2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77.3</c:v>
                </c:pt>
              </c:numCache>
            </c:numRef>
          </c:val>
          <c:extLst>
            <c:ext xmlns:c16="http://schemas.microsoft.com/office/drawing/2014/chart" uri="{C3380CC4-5D6E-409C-BE32-E72D297353CC}">
              <c16:uniqueId val="{00000000-C9A2-44BB-9C26-B28BE097B69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90.52</c:v>
                </c:pt>
              </c:numCache>
            </c:numRef>
          </c:val>
          <c:smooth val="0"/>
          <c:extLst>
            <c:ext xmlns:c16="http://schemas.microsoft.com/office/drawing/2014/chart" uri="{C3380CC4-5D6E-409C-BE32-E72D297353CC}">
              <c16:uniqueId val="{00000001-C9A2-44BB-9C26-B28BE097B69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110.54</c:v>
                </c:pt>
              </c:numCache>
            </c:numRef>
          </c:val>
          <c:extLst>
            <c:ext xmlns:c16="http://schemas.microsoft.com/office/drawing/2014/chart" uri="{C3380CC4-5D6E-409C-BE32-E72D297353CC}">
              <c16:uniqueId val="{00000000-FAAE-4AD8-8C01-479D46F5812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103.09</c:v>
                </c:pt>
              </c:numCache>
            </c:numRef>
          </c:val>
          <c:smooth val="0"/>
          <c:extLst>
            <c:ext xmlns:c16="http://schemas.microsoft.com/office/drawing/2014/chart" uri="{C3380CC4-5D6E-409C-BE32-E72D297353CC}">
              <c16:uniqueId val="{00000001-FAAE-4AD8-8C01-479D46F5812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3.76</c:v>
                </c:pt>
              </c:numCache>
            </c:numRef>
          </c:val>
          <c:extLst>
            <c:ext xmlns:c16="http://schemas.microsoft.com/office/drawing/2014/chart" uri="{C3380CC4-5D6E-409C-BE32-E72D297353CC}">
              <c16:uniqueId val="{00000000-19E3-4144-8ED3-A5E3D8BFA35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c:v>
                </c:pt>
              </c:numCache>
            </c:numRef>
          </c:val>
          <c:smooth val="0"/>
          <c:extLst>
            <c:ext xmlns:c16="http://schemas.microsoft.com/office/drawing/2014/chart" uri="{C3380CC4-5D6E-409C-BE32-E72D297353CC}">
              <c16:uniqueId val="{00000001-19E3-4144-8ED3-A5E3D8BFA35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B9C-4AB7-98C7-29FB71B7F1C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B9C-4AB7-98C7-29FB71B7F1C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C46-4BA8-B9BB-108CF411FE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101.24</c:v>
                </c:pt>
              </c:numCache>
            </c:numRef>
          </c:val>
          <c:smooth val="0"/>
          <c:extLst>
            <c:ext xmlns:c16="http://schemas.microsoft.com/office/drawing/2014/chart" uri="{C3380CC4-5D6E-409C-BE32-E72D297353CC}">
              <c16:uniqueId val="{00000001-EC46-4BA8-B9BB-108CF411FE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17.73</c:v>
                </c:pt>
              </c:numCache>
            </c:numRef>
          </c:val>
          <c:extLst>
            <c:ext xmlns:c16="http://schemas.microsoft.com/office/drawing/2014/chart" uri="{C3380CC4-5D6E-409C-BE32-E72D297353CC}">
              <c16:uniqueId val="{00000000-A1F2-40B4-9F25-E6F894C709B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37.24</c:v>
                </c:pt>
              </c:numCache>
            </c:numRef>
          </c:val>
          <c:smooth val="0"/>
          <c:extLst>
            <c:ext xmlns:c16="http://schemas.microsoft.com/office/drawing/2014/chart" uri="{C3380CC4-5D6E-409C-BE32-E72D297353CC}">
              <c16:uniqueId val="{00000001-A1F2-40B4-9F25-E6F894C709B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DF4-4415-8601-46694A2E95B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783.8</c:v>
                </c:pt>
              </c:numCache>
            </c:numRef>
          </c:val>
          <c:smooth val="0"/>
          <c:extLst>
            <c:ext xmlns:c16="http://schemas.microsoft.com/office/drawing/2014/chart" uri="{C3380CC4-5D6E-409C-BE32-E72D297353CC}">
              <c16:uniqueId val="{00000001-6DF4-4415-8601-46694A2E95B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106.89</c:v>
                </c:pt>
              </c:numCache>
            </c:numRef>
          </c:val>
          <c:extLst>
            <c:ext xmlns:c16="http://schemas.microsoft.com/office/drawing/2014/chart" uri="{C3380CC4-5D6E-409C-BE32-E72D297353CC}">
              <c16:uniqueId val="{00000000-1C77-4798-857B-51DFD5A891B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68.11</c:v>
                </c:pt>
              </c:numCache>
            </c:numRef>
          </c:val>
          <c:smooth val="0"/>
          <c:extLst>
            <c:ext xmlns:c16="http://schemas.microsoft.com/office/drawing/2014/chart" uri="{C3380CC4-5D6E-409C-BE32-E72D297353CC}">
              <c16:uniqueId val="{00000001-1C77-4798-857B-51DFD5A891B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162.75</c:v>
                </c:pt>
              </c:numCache>
            </c:numRef>
          </c:val>
          <c:extLst>
            <c:ext xmlns:c16="http://schemas.microsoft.com/office/drawing/2014/chart" uri="{C3380CC4-5D6E-409C-BE32-E72D297353CC}">
              <c16:uniqueId val="{00000000-6BF1-4606-A0CD-22FF6AA3AA7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222.41</c:v>
                </c:pt>
              </c:numCache>
            </c:numRef>
          </c:val>
          <c:smooth val="0"/>
          <c:extLst>
            <c:ext xmlns:c16="http://schemas.microsoft.com/office/drawing/2014/chart" uri="{C3380CC4-5D6E-409C-BE32-E72D297353CC}">
              <c16:uniqueId val="{00000001-6BF1-4606-A0CD-22FF6AA3AA7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つがる市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31413</v>
      </c>
      <c r="AM8" s="69"/>
      <c r="AN8" s="69"/>
      <c r="AO8" s="69"/>
      <c r="AP8" s="69"/>
      <c r="AQ8" s="69"/>
      <c r="AR8" s="69"/>
      <c r="AS8" s="69"/>
      <c r="AT8" s="68">
        <f>データ!T6</f>
        <v>253.55</v>
      </c>
      <c r="AU8" s="68"/>
      <c r="AV8" s="68"/>
      <c r="AW8" s="68"/>
      <c r="AX8" s="68"/>
      <c r="AY8" s="68"/>
      <c r="AZ8" s="68"/>
      <c r="BA8" s="68"/>
      <c r="BB8" s="68">
        <f>データ!U6</f>
        <v>123.89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61.32</v>
      </c>
      <c r="J10" s="68"/>
      <c r="K10" s="68"/>
      <c r="L10" s="68"/>
      <c r="M10" s="68"/>
      <c r="N10" s="68"/>
      <c r="O10" s="68"/>
      <c r="P10" s="68">
        <f>データ!P6</f>
        <v>39.5</v>
      </c>
      <c r="Q10" s="68"/>
      <c r="R10" s="68"/>
      <c r="S10" s="68"/>
      <c r="T10" s="68"/>
      <c r="U10" s="68"/>
      <c r="V10" s="68"/>
      <c r="W10" s="68">
        <f>データ!Q6</f>
        <v>81.41</v>
      </c>
      <c r="X10" s="68"/>
      <c r="Y10" s="68"/>
      <c r="Z10" s="68"/>
      <c r="AA10" s="68"/>
      <c r="AB10" s="68"/>
      <c r="AC10" s="68"/>
      <c r="AD10" s="69">
        <f>データ!R6</f>
        <v>3410</v>
      </c>
      <c r="AE10" s="69"/>
      <c r="AF10" s="69"/>
      <c r="AG10" s="69"/>
      <c r="AH10" s="69"/>
      <c r="AI10" s="69"/>
      <c r="AJ10" s="69"/>
      <c r="AK10" s="2"/>
      <c r="AL10" s="69">
        <f>データ!V6</f>
        <v>12288</v>
      </c>
      <c r="AM10" s="69"/>
      <c r="AN10" s="69"/>
      <c r="AO10" s="69"/>
      <c r="AP10" s="69"/>
      <c r="AQ10" s="69"/>
      <c r="AR10" s="69"/>
      <c r="AS10" s="69"/>
      <c r="AT10" s="68">
        <f>データ!W6</f>
        <v>10.62</v>
      </c>
      <c r="AU10" s="68"/>
      <c r="AV10" s="68"/>
      <c r="AW10" s="68"/>
      <c r="AX10" s="68"/>
      <c r="AY10" s="68"/>
      <c r="AZ10" s="68"/>
      <c r="BA10" s="68"/>
      <c r="BB10" s="68">
        <f>データ!X6</f>
        <v>1157.06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5ElLXU9t8WgmMjVHfpjTH1ulgqHc0XpZtJXtnB0+/W3JUfMe348O5WCFA8rQKIiW/9i7x7/CDgW0gvb6ymiC1w==" saltValue="odKWKof9EhcekWP6p+uct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22098</v>
      </c>
      <c r="D6" s="33">
        <f t="shared" si="3"/>
        <v>46</v>
      </c>
      <c r="E6" s="33">
        <f t="shared" si="3"/>
        <v>17</v>
      </c>
      <c r="F6" s="33">
        <f t="shared" si="3"/>
        <v>5</v>
      </c>
      <c r="G6" s="33">
        <f t="shared" si="3"/>
        <v>0</v>
      </c>
      <c r="H6" s="33" t="str">
        <f t="shared" si="3"/>
        <v>青森県　つがる市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61.32</v>
      </c>
      <c r="P6" s="34">
        <f t="shared" si="3"/>
        <v>39.5</v>
      </c>
      <c r="Q6" s="34">
        <f t="shared" si="3"/>
        <v>81.41</v>
      </c>
      <c r="R6" s="34">
        <f t="shared" si="3"/>
        <v>3410</v>
      </c>
      <c r="S6" s="34">
        <f t="shared" si="3"/>
        <v>31413</v>
      </c>
      <c r="T6" s="34">
        <f t="shared" si="3"/>
        <v>253.55</v>
      </c>
      <c r="U6" s="34">
        <f t="shared" si="3"/>
        <v>123.89</v>
      </c>
      <c r="V6" s="34">
        <f t="shared" si="3"/>
        <v>12288</v>
      </c>
      <c r="W6" s="34">
        <f t="shared" si="3"/>
        <v>10.62</v>
      </c>
      <c r="X6" s="34">
        <f t="shared" si="3"/>
        <v>1157.06</v>
      </c>
      <c r="Y6" s="35" t="str">
        <f>IF(Y7="",NA(),Y7)</f>
        <v>-</v>
      </c>
      <c r="Z6" s="35" t="str">
        <f t="shared" ref="Z6:AH6" si="4">IF(Z7="",NA(),Z7)</f>
        <v>-</v>
      </c>
      <c r="AA6" s="35" t="str">
        <f t="shared" si="4"/>
        <v>-</v>
      </c>
      <c r="AB6" s="35" t="str">
        <f t="shared" si="4"/>
        <v>-</v>
      </c>
      <c r="AC6" s="35">
        <f t="shared" si="4"/>
        <v>110.54</v>
      </c>
      <c r="AD6" s="35" t="str">
        <f t="shared" si="4"/>
        <v>-</v>
      </c>
      <c r="AE6" s="35" t="str">
        <f t="shared" si="4"/>
        <v>-</v>
      </c>
      <c r="AF6" s="35" t="str">
        <f t="shared" si="4"/>
        <v>-</v>
      </c>
      <c r="AG6" s="35" t="str">
        <f t="shared" si="4"/>
        <v>-</v>
      </c>
      <c r="AH6" s="35">
        <f t="shared" si="4"/>
        <v>103.09</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101.24</v>
      </c>
      <c r="AT6" s="34" t="str">
        <f>IF(AT7="","",IF(AT7="-","【-】","【"&amp;SUBSTITUTE(TEXT(AT7,"#,##0.00"),"-","△")&amp;"】"))</f>
        <v>【121.19】</v>
      </c>
      <c r="AU6" s="35" t="str">
        <f>IF(AU7="",NA(),AU7)</f>
        <v>-</v>
      </c>
      <c r="AV6" s="35" t="str">
        <f t="shared" ref="AV6:BD6" si="6">IF(AV7="",NA(),AV7)</f>
        <v>-</v>
      </c>
      <c r="AW6" s="35" t="str">
        <f t="shared" si="6"/>
        <v>-</v>
      </c>
      <c r="AX6" s="35" t="str">
        <f t="shared" si="6"/>
        <v>-</v>
      </c>
      <c r="AY6" s="35">
        <f t="shared" si="6"/>
        <v>17.73</v>
      </c>
      <c r="AZ6" s="35" t="str">
        <f t="shared" si="6"/>
        <v>-</v>
      </c>
      <c r="BA6" s="35" t="str">
        <f t="shared" si="6"/>
        <v>-</v>
      </c>
      <c r="BB6" s="35" t="str">
        <f t="shared" si="6"/>
        <v>-</v>
      </c>
      <c r="BC6" s="35" t="str">
        <f t="shared" si="6"/>
        <v>-</v>
      </c>
      <c r="BD6" s="35">
        <f t="shared" si="6"/>
        <v>37.24</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783.8</v>
      </c>
      <c r="BP6" s="34" t="str">
        <f>IF(BP7="","",IF(BP7="-","【-】","【"&amp;SUBSTITUTE(TEXT(BP7,"#,##0.00"),"-","△")&amp;"】"))</f>
        <v>【832.52】</v>
      </c>
      <c r="BQ6" s="35" t="str">
        <f>IF(BQ7="",NA(),BQ7)</f>
        <v>-</v>
      </c>
      <c r="BR6" s="35" t="str">
        <f t="shared" ref="BR6:BZ6" si="8">IF(BR7="",NA(),BR7)</f>
        <v>-</v>
      </c>
      <c r="BS6" s="35" t="str">
        <f t="shared" si="8"/>
        <v>-</v>
      </c>
      <c r="BT6" s="35" t="str">
        <f t="shared" si="8"/>
        <v>-</v>
      </c>
      <c r="BU6" s="35">
        <f t="shared" si="8"/>
        <v>106.89</v>
      </c>
      <c r="BV6" s="35" t="str">
        <f t="shared" si="8"/>
        <v>-</v>
      </c>
      <c r="BW6" s="35" t="str">
        <f t="shared" si="8"/>
        <v>-</v>
      </c>
      <c r="BX6" s="35" t="str">
        <f t="shared" si="8"/>
        <v>-</v>
      </c>
      <c r="BY6" s="35" t="str">
        <f t="shared" si="8"/>
        <v>-</v>
      </c>
      <c r="BZ6" s="35">
        <f t="shared" si="8"/>
        <v>68.11</v>
      </c>
      <c r="CA6" s="34" t="str">
        <f>IF(CA7="","",IF(CA7="-","【-】","【"&amp;SUBSTITUTE(TEXT(CA7,"#,##0.00"),"-","△")&amp;"】"))</f>
        <v>【60.94】</v>
      </c>
      <c r="CB6" s="35" t="str">
        <f>IF(CB7="",NA(),CB7)</f>
        <v>-</v>
      </c>
      <c r="CC6" s="35" t="str">
        <f t="shared" ref="CC6:CK6" si="9">IF(CC7="",NA(),CC7)</f>
        <v>-</v>
      </c>
      <c r="CD6" s="35" t="str">
        <f t="shared" si="9"/>
        <v>-</v>
      </c>
      <c r="CE6" s="35" t="str">
        <f t="shared" si="9"/>
        <v>-</v>
      </c>
      <c r="CF6" s="35">
        <f t="shared" si="9"/>
        <v>162.75</v>
      </c>
      <c r="CG6" s="35" t="str">
        <f t="shared" si="9"/>
        <v>-</v>
      </c>
      <c r="CH6" s="35" t="str">
        <f t="shared" si="9"/>
        <v>-</v>
      </c>
      <c r="CI6" s="35" t="str">
        <f t="shared" si="9"/>
        <v>-</v>
      </c>
      <c r="CJ6" s="35" t="str">
        <f t="shared" si="9"/>
        <v>-</v>
      </c>
      <c r="CK6" s="35">
        <f t="shared" si="9"/>
        <v>222.41</v>
      </c>
      <c r="CL6" s="34" t="str">
        <f>IF(CL7="","",IF(CL7="-","【-】","【"&amp;SUBSTITUTE(TEXT(CL7,"#,##0.00"),"-","△")&amp;"】"))</f>
        <v>【253.04】</v>
      </c>
      <c r="CM6" s="35" t="str">
        <f>IF(CM7="",NA(),CM7)</f>
        <v>-</v>
      </c>
      <c r="CN6" s="35" t="str">
        <f t="shared" ref="CN6:CV6" si="10">IF(CN7="",NA(),CN7)</f>
        <v>-</v>
      </c>
      <c r="CO6" s="35" t="str">
        <f t="shared" si="10"/>
        <v>-</v>
      </c>
      <c r="CP6" s="35" t="str">
        <f t="shared" si="10"/>
        <v>-</v>
      </c>
      <c r="CQ6" s="35">
        <f t="shared" si="10"/>
        <v>46.54</v>
      </c>
      <c r="CR6" s="35" t="str">
        <f t="shared" si="10"/>
        <v>-</v>
      </c>
      <c r="CS6" s="35" t="str">
        <f t="shared" si="10"/>
        <v>-</v>
      </c>
      <c r="CT6" s="35" t="str">
        <f t="shared" si="10"/>
        <v>-</v>
      </c>
      <c r="CU6" s="35" t="str">
        <f t="shared" si="10"/>
        <v>-</v>
      </c>
      <c r="CV6" s="35">
        <f t="shared" si="10"/>
        <v>55.26</v>
      </c>
      <c r="CW6" s="34" t="str">
        <f>IF(CW7="","",IF(CW7="-","【-】","【"&amp;SUBSTITUTE(TEXT(CW7,"#,##0.00"),"-","△")&amp;"】"))</f>
        <v>【54.84】</v>
      </c>
      <c r="CX6" s="35" t="str">
        <f>IF(CX7="",NA(),CX7)</f>
        <v>-</v>
      </c>
      <c r="CY6" s="35" t="str">
        <f t="shared" ref="CY6:DG6" si="11">IF(CY7="",NA(),CY7)</f>
        <v>-</v>
      </c>
      <c r="CZ6" s="35" t="str">
        <f t="shared" si="11"/>
        <v>-</v>
      </c>
      <c r="DA6" s="35" t="str">
        <f t="shared" si="11"/>
        <v>-</v>
      </c>
      <c r="DB6" s="35">
        <f t="shared" si="11"/>
        <v>77.3</v>
      </c>
      <c r="DC6" s="35" t="str">
        <f t="shared" si="11"/>
        <v>-</v>
      </c>
      <c r="DD6" s="35" t="str">
        <f t="shared" si="11"/>
        <v>-</v>
      </c>
      <c r="DE6" s="35" t="str">
        <f t="shared" si="11"/>
        <v>-</v>
      </c>
      <c r="DF6" s="35" t="str">
        <f t="shared" si="11"/>
        <v>-</v>
      </c>
      <c r="DG6" s="35">
        <f t="shared" si="11"/>
        <v>90.52</v>
      </c>
      <c r="DH6" s="34" t="str">
        <f>IF(DH7="","",IF(DH7="-","【-】","【"&amp;SUBSTITUTE(TEXT(DH7,"#,##0.00"),"-","△")&amp;"】"))</f>
        <v>【86.60】</v>
      </c>
      <c r="DI6" s="35" t="str">
        <f>IF(DI7="",NA(),DI7)</f>
        <v>-</v>
      </c>
      <c r="DJ6" s="35" t="str">
        <f t="shared" ref="DJ6:DR6" si="12">IF(DJ7="",NA(),DJ7)</f>
        <v>-</v>
      </c>
      <c r="DK6" s="35" t="str">
        <f t="shared" si="12"/>
        <v>-</v>
      </c>
      <c r="DL6" s="35" t="str">
        <f t="shared" si="12"/>
        <v>-</v>
      </c>
      <c r="DM6" s="35">
        <f t="shared" si="12"/>
        <v>3.76</v>
      </c>
      <c r="DN6" s="35" t="str">
        <f t="shared" si="12"/>
        <v>-</v>
      </c>
      <c r="DO6" s="35" t="str">
        <f t="shared" si="12"/>
        <v>-</v>
      </c>
      <c r="DP6" s="35" t="str">
        <f t="shared" si="12"/>
        <v>-</v>
      </c>
      <c r="DQ6" s="35" t="str">
        <f t="shared" si="12"/>
        <v>-</v>
      </c>
      <c r="DR6" s="35">
        <f t="shared" si="12"/>
        <v>24.8</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【0.16】</v>
      </c>
    </row>
    <row r="7" spans="1:148" s="36" customFormat="1" x14ac:dyDescent="0.15">
      <c r="A7" s="28"/>
      <c r="B7" s="37">
        <v>2020</v>
      </c>
      <c r="C7" s="37">
        <v>22098</v>
      </c>
      <c r="D7" s="37">
        <v>46</v>
      </c>
      <c r="E7" s="37">
        <v>17</v>
      </c>
      <c r="F7" s="37">
        <v>5</v>
      </c>
      <c r="G7" s="37">
        <v>0</v>
      </c>
      <c r="H7" s="37" t="s">
        <v>96</v>
      </c>
      <c r="I7" s="37" t="s">
        <v>97</v>
      </c>
      <c r="J7" s="37" t="s">
        <v>98</v>
      </c>
      <c r="K7" s="37" t="s">
        <v>99</v>
      </c>
      <c r="L7" s="37" t="s">
        <v>100</v>
      </c>
      <c r="M7" s="37" t="s">
        <v>101</v>
      </c>
      <c r="N7" s="38" t="s">
        <v>102</v>
      </c>
      <c r="O7" s="38">
        <v>61.32</v>
      </c>
      <c r="P7" s="38">
        <v>39.5</v>
      </c>
      <c r="Q7" s="38">
        <v>81.41</v>
      </c>
      <c r="R7" s="38">
        <v>3410</v>
      </c>
      <c r="S7" s="38">
        <v>31413</v>
      </c>
      <c r="T7" s="38">
        <v>253.55</v>
      </c>
      <c r="U7" s="38">
        <v>123.89</v>
      </c>
      <c r="V7" s="38">
        <v>12288</v>
      </c>
      <c r="W7" s="38">
        <v>10.62</v>
      </c>
      <c r="X7" s="38">
        <v>1157.06</v>
      </c>
      <c r="Y7" s="38" t="s">
        <v>102</v>
      </c>
      <c r="Z7" s="38" t="s">
        <v>102</v>
      </c>
      <c r="AA7" s="38" t="s">
        <v>102</v>
      </c>
      <c r="AB7" s="38" t="s">
        <v>102</v>
      </c>
      <c r="AC7" s="38">
        <v>110.54</v>
      </c>
      <c r="AD7" s="38" t="s">
        <v>102</v>
      </c>
      <c r="AE7" s="38" t="s">
        <v>102</v>
      </c>
      <c r="AF7" s="38" t="s">
        <v>102</v>
      </c>
      <c r="AG7" s="38" t="s">
        <v>102</v>
      </c>
      <c r="AH7" s="38">
        <v>103.09</v>
      </c>
      <c r="AI7" s="38">
        <v>104.99</v>
      </c>
      <c r="AJ7" s="38" t="s">
        <v>102</v>
      </c>
      <c r="AK7" s="38" t="s">
        <v>102</v>
      </c>
      <c r="AL7" s="38" t="s">
        <v>102</v>
      </c>
      <c r="AM7" s="38" t="s">
        <v>102</v>
      </c>
      <c r="AN7" s="38">
        <v>0</v>
      </c>
      <c r="AO7" s="38" t="s">
        <v>102</v>
      </c>
      <c r="AP7" s="38" t="s">
        <v>102</v>
      </c>
      <c r="AQ7" s="38" t="s">
        <v>102</v>
      </c>
      <c r="AR7" s="38" t="s">
        <v>102</v>
      </c>
      <c r="AS7" s="38">
        <v>101.24</v>
      </c>
      <c r="AT7" s="38">
        <v>121.19</v>
      </c>
      <c r="AU7" s="38" t="s">
        <v>102</v>
      </c>
      <c r="AV7" s="38" t="s">
        <v>102</v>
      </c>
      <c r="AW7" s="38" t="s">
        <v>102</v>
      </c>
      <c r="AX7" s="38" t="s">
        <v>102</v>
      </c>
      <c r="AY7" s="38">
        <v>17.73</v>
      </c>
      <c r="AZ7" s="38" t="s">
        <v>102</v>
      </c>
      <c r="BA7" s="38" t="s">
        <v>102</v>
      </c>
      <c r="BB7" s="38" t="s">
        <v>102</v>
      </c>
      <c r="BC7" s="38" t="s">
        <v>102</v>
      </c>
      <c r="BD7" s="38">
        <v>37.24</v>
      </c>
      <c r="BE7" s="38">
        <v>32.799999999999997</v>
      </c>
      <c r="BF7" s="38" t="s">
        <v>102</v>
      </c>
      <c r="BG7" s="38" t="s">
        <v>102</v>
      </c>
      <c r="BH7" s="38" t="s">
        <v>102</v>
      </c>
      <c r="BI7" s="38" t="s">
        <v>102</v>
      </c>
      <c r="BJ7" s="38">
        <v>0</v>
      </c>
      <c r="BK7" s="38" t="s">
        <v>102</v>
      </c>
      <c r="BL7" s="38" t="s">
        <v>102</v>
      </c>
      <c r="BM7" s="38" t="s">
        <v>102</v>
      </c>
      <c r="BN7" s="38" t="s">
        <v>102</v>
      </c>
      <c r="BO7" s="38">
        <v>783.8</v>
      </c>
      <c r="BP7" s="38">
        <v>832.52</v>
      </c>
      <c r="BQ7" s="38" t="s">
        <v>102</v>
      </c>
      <c r="BR7" s="38" t="s">
        <v>102</v>
      </c>
      <c r="BS7" s="38" t="s">
        <v>102</v>
      </c>
      <c r="BT7" s="38" t="s">
        <v>102</v>
      </c>
      <c r="BU7" s="38">
        <v>106.89</v>
      </c>
      <c r="BV7" s="38" t="s">
        <v>102</v>
      </c>
      <c r="BW7" s="38" t="s">
        <v>102</v>
      </c>
      <c r="BX7" s="38" t="s">
        <v>102</v>
      </c>
      <c r="BY7" s="38" t="s">
        <v>102</v>
      </c>
      <c r="BZ7" s="38">
        <v>68.11</v>
      </c>
      <c r="CA7" s="38">
        <v>60.94</v>
      </c>
      <c r="CB7" s="38" t="s">
        <v>102</v>
      </c>
      <c r="CC7" s="38" t="s">
        <v>102</v>
      </c>
      <c r="CD7" s="38" t="s">
        <v>102</v>
      </c>
      <c r="CE7" s="38" t="s">
        <v>102</v>
      </c>
      <c r="CF7" s="38">
        <v>162.75</v>
      </c>
      <c r="CG7" s="38" t="s">
        <v>102</v>
      </c>
      <c r="CH7" s="38" t="s">
        <v>102</v>
      </c>
      <c r="CI7" s="38" t="s">
        <v>102</v>
      </c>
      <c r="CJ7" s="38" t="s">
        <v>102</v>
      </c>
      <c r="CK7" s="38">
        <v>222.41</v>
      </c>
      <c r="CL7" s="38">
        <v>253.04</v>
      </c>
      <c r="CM7" s="38" t="s">
        <v>102</v>
      </c>
      <c r="CN7" s="38" t="s">
        <v>102</v>
      </c>
      <c r="CO7" s="38" t="s">
        <v>102</v>
      </c>
      <c r="CP7" s="38" t="s">
        <v>102</v>
      </c>
      <c r="CQ7" s="38">
        <v>46.54</v>
      </c>
      <c r="CR7" s="38" t="s">
        <v>102</v>
      </c>
      <c r="CS7" s="38" t="s">
        <v>102</v>
      </c>
      <c r="CT7" s="38" t="s">
        <v>102</v>
      </c>
      <c r="CU7" s="38" t="s">
        <v>102</v>
      </c>
      <c r="CV7" s="38">
        <v>55.26</v>
      </c>
      <c r="CW7" s="38">
        <v>54.84</v>
      </c>
      <c r="CX7" s="38" t="s">
        <v>102</v>
      </c>
      <c r="CY7" s="38" t="s">
        <v>102</v>
      </c>
      <c r="CZ7" s="38" t="s">
        <v>102</v>
      </c>
      <c r="DA7" s="38" t="s">
        <v>102</v>
      </c>
      <c r="DB7" s="38">
        <v>77.3</v>
      </c>
      <c r="DC7" s="38" t="s">
        <v>102</v>
      </c>
      <c r="DD7" s="38" t="s">
        <v>102</v>
      </c>
      <c r="DE7" s="38" t="s">
        <v>102</v>
      </c>
      <c r="DF7" s="38" t="s">
        <v>102</v>
      </c>
      <c r="DG7" s="38">
        <v>90.52</v>
      </c>
      <c r="DH7" s="38">
        <v>86.6</v>
      </c>
      <c r="DI7" s="38" t="s">
        <v>102</v>
      </c>
      <c r="DJ7" s="38" t="s">
        <v>102</v>
      </c>
      <c r="DK7" s="38" t="s">
        <v>102</v>
      </c>
      <c r="DL7" s="38" t="s">
        <v>102</v>
      </c>
      <c r="DM7" s="38">
        <v>3.76</v>
      </c>
      <c r="DN7" s="38" t="s">
        <v>102</v>
      </c>
      <c r="DO7" s="38" t="s">
        <v>102</v>
      </c>
      <c r="DP7" s="38" t="s">
        <v>102</v>
      </c>
      <c r="DQ7" s="38" t="s">
        <v>102</v>
      </c>
      <c r="DR7" s="38">
        <v>24.8</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秋元 淳一</cp:lastModifiedBy>
  <cp:lastPrinted>2022-01-07T05:38:40Z</cp:lastPrinted>
  <dcterms:created xsi:type="dcterms:W3CDTF">2021-12-03T07:28:52Z</dcterms:created>
  <dcterms:modified xsi:type="dcterms:W3CDTF">2022-01-07T05:38:43Z</dcterms:modified>
  <cp:category/>
</cp:coreProperties>
</file>