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sv200\J10管理課\会計係業務\経営比較分析表\R2 経営比較分析表\R2経営比較分析表【提出用】\"/>
    </mc:Choice>
  </mc:AlternateContent>
  <workbookProtection workbookAlgorithmName="SHA-512" workbookHashValue="jsUiqFoNG9YRMQ7BhkbFNzgXM2jSNbxdnJSUgmf5NVkYketUM16xALXZqcgIJRQDtxP5AHoRCIngOUsAo3LhnA==" workbookSaltValue="yJJj9uElyTFQpEgED8A7+g==" workbookSpinCount="100000" lockStructure="1"/>
  <bookViews>
    <workbookView xWindow="0" yWindow="0" windowWidth="28770" windowHeight="111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<sst xmlns="http://schemas.openxmlformats.org/spreadsheetml/2006/main" count="231" uniqueCount="117">
  <si>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</si>
  <si>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</si>
  <si>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</si>
  <si>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</si>
  <si>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</si>
  <si>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</si>
  <si>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</si>
  <si>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</si>
  <si>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</si>
  <si>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</si>
  <si>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</si>
  <si>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</si>
  <si>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</si>
  <si>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</si>
  <si>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</si>
  <si>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</si>
  <si>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</si>
  <si>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</si>
  <si>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</si>
  <si>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</si>
  <si>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</si>
  <si>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</si>
  <si>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</si>
  <si>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</si>
  <si>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</si>
  <si>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</si>
  <si>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</si>
  <si>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</si>
  <si>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</si>
  <si>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</si>
  <si>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</si>
  <si>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</si>
  <si>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</si>
  <si>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</si>
  <si>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</si>
  <si>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</si>
  <si>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</si>
  <si>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</si>
  <si>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</si>
  <si>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</si>
  <si>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</si>
  <si>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</si>
  <si>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</si>
  <si>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</si>
  <si>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</si>
  <si>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</si>
  <si>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</si>
  <si>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</si>
  <si>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</si>
  <si>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</si>
  <si>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</si>
  <si>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</si>
  <si>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</si>
  <si>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</si>
  <si>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</si>
  <si>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</si>
  <si>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</si>
  <si>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</si>
  <si>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</si>
  <si>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</si>
  <si>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</si>
  <si>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</si>
  <si>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</si>
  <si>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</si>
  <si>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</si>
  <si>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</si>
  <si>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</si>
  <si>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</si>
  <si>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</si>
  <si>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</si>
  <si>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</si>
  <si>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</si>
  <si>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</si>
  <si>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</si>
  <si>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</si>
  <si>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</si>
  <si>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</si>
  <si>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</si>
  <si>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</si>
  <si>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</si>
  <si>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</si>
  <si>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</si>
  <si>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</si>
  <si>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</si>
  <si>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</si>
  <si>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</si>
  <si>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</si>
  <si>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</si>
  <si>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</si>
  <si>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</si>
  <si>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</si>
  <si>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</si>
  <si>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</si>
  <si>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</si>
  <si>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</si>
  <si>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</si>
  <si>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</si>
  <si>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</si>
  <si>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</si>
  <si>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</si>
  <si>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</si>
  <si>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</si>
  <si>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</si>
  <si>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</si>
  <si>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</si>
  <si>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</si>
  <si>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</si>
  <si>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</si>
  <si>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</si>
  <si>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</si>
  <si>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</si>
  <si>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</si>
  <si>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</si>
  <si>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</si>
  <si>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「経常収支比率」「累積欠損金比率」「経費回収率」「汚水処理原価」は使用料の減少や維持管理に係る費用が増加したことにより、類似団体より不良な状態である。
「流動比率」は平成26年度に会計基準の見直しにより大幅に減となったもので、その後はほぼ横ばいで類似団体より低い水準である。
「企業債残高対事業規模比率」は過去の企業債完済等により前年度より減少はしているものの、依然類似団体より高い。
「施設利用率」はほぼ横ばい状況にあり、類似団体より低い水準であるため、今後予測される人口減少による処理能力の余剰部分の有効利用を検討する必要がある。
「水洗化率」は類似団体より高い水準であるが、ここ５年ほぼ横ばい状態であるため、加入率の向上を図る必要がある。</t>
    <rPh sb="9" eb="11">
      <t>ルイセキ</t>
    </rPh>
    <rPh sb="11" eb="13">
      <t>ケッソン</t>
    </rPh>
    <rPh sb="13" eb="14">
      <t>キン</t>
    </rPh>
    <rPh sb="14" eb="16">
      <t>ヒリツ</t>
    </rPh>
    <rPh sb="18" eb="20">
      <t>ケイヒ</t>
    </rPh>
    <rPh sb="20" eb="22">
      <t>カイシュウ</t>
    </rPh>
    <rPh sb="22" eb="23">
      <t>リツ</t>
    </rPh>
    <rPh sb="25" eb="27">
      <t>オスイ</t>
    </rPh>
    <rPh sb="27" eb="29">
      <t>ショリ</t>
    </rPh>
    <rPh sb="29" eb="31">
      <t>ゲンカ</t>
    </rPh>
    <rPh sb="33" eb="36">
      <t>シヨウリョウ</t>
    </rPh>
    <rPh sb="37" eb="39">
      <t>ゲンショウ</t>
    </rPh>
    <rPh sb="40" eb="42">
      <t>イジ</t>
    </rPh>
    <rPh sb="42" eb="44">
      <t>カンリ</t>
    </rPh>
    <rPh sb="45" eb="46">
      <t>カカ</t>
    </rPh>
    <rPh sb="47" eb="49">
      <t>ヒヨウ</t>
    </rPh>
    <rPh sb="50" eb="52">
      <t>ゾウカ</t>
    </rPh>
    <rPh sb="66" eb="68">
      <t>フリョウ</t>
    </rPh>
    <rPh sb="69" eb="71">
      <t>ジョウタイ</t>
    </rPh>
    <rPh sb="79" eb="81">
      <t>ヒリツ</t>
    </rPh>
    <rPh sb="131" eb="133">
      <t>スイジュン</t>
    </rPh>
    <rPh sb="153" eb="155">
      <t>カコ</t>
    </rPh>
    <rPh sb="156" eb="158">
      <t>キギョウ</t>
    </rPh>
    <rPh sb="158" eb="159">
      <t>サイ</t>
    </rPh>
    <rPh sb="159" eb="161">
      <t>カンサイ</t>
    </rPh>
    <rPh sb="161" eb="162">
      <t>トウ</t>
    </rPh>
    <rPh sb="170" eb="172">
      <t>ゲンショウ</t>
    </rPh>
    <rPh sb="220" eb="222">
      <t>スイジュン</t>
    </rPh>
    <rPh sb="228" eb="230">
      <t>コンゴ</t>
    </rPh>
    <rPh sb="230" eb="232">
      <t>ヨソク</t>
    </rPh>
    <rPh sb="235" eb="237">
      <t>ジンコウ</t>
    </rPh>
    <rPh sb="237" eb="239">
      <t>ゲンショウ</t>
    </rPh>
    <rPh sb="242" eb="244">
      <t>ショリ</t>
    </rPh>
    <rPh sb="244" eb="246">
      <t>ノウリョク</t>
    </rPh>
    <rPh sb="247" eb="249">
      <t>ヨジョウ</t>
    </rPh>
    <rPh sb="249" eb="251">
      <t>ブブン</t>
    </rPh>
    <rPh sb="252" eb="254">
      <t>ユウコウ</t>
    </rPh>
    <rPh sb="254" eb="256">
      <t>リヨウ</t>
    </rPh>
    <rPh sb="257" eb="259">
      <t>ケントウ</t>
    </rPh>
    <rPh sb="261" eb="263">
      <t>ヒツヨウ</t>
    </rPh>
    <rPh sb="275" eb="277">
      <t>ルイジ</t>
    </rPh>
    <rPh sb="277" eb="279">
      <t>ダンタイ</t>
    </rPh>
    <rPh sb="281" eb="282">
      <t>タカ</t>
    </rPh>
    <rPh sb="283" eb="285">
      <t>スイジュン</t>
    </rPh>
    <rPh sb="307" eb="309">
      <t>カニュウ</t>
    </rPh>
    <rPh sb="309" eb="310">
      <t>リツ</t>
    </rPh>
    <rPh sb="311" eb="313">
      <t>コウジョウ</t>
    </rPh>
    <rPh sb="314" eb="315">
      <t>ハカ</t>
    </rPh>
    <rPh sb="316" eb="318">
      <t>ヒツヨウ</t>
    </rPh>
    <phoneticPr fontId="4"/>
  </si>
  <si>
    <t>　経営の健全性・効率性については、使用料の増加及び水洗化率の大幅な向上はあまり見込めないため、効率的な維持管理により経費を抑えるとともに、不明水対策を強化することで有収率を上げ、累積欠損金を減らすことが必要である。さらに平成28年度～令和3年度の処理施設更新事業により借入額が増加するが、計画に基づいた事業実施で事業費の平準化を図り、借入額を償還額内に収めることにより、着実に企業債残高を減らしていかなければならない。
　老朽化の状況については、ストックマネジメント計画を策定し、それに基づき耐用年数までに更新・改善工事に取り組んでいく必要がある。</t>
    <rPh sb="30" eb="32">
      <t>オオハバ</t>
    </rPh>
    <rPh sb="114" eb="116">
      <t>ネンド</t>
    </rPh>
    <rPh sb="117" eb="119">
      <t>レイワ</t>
    </rPh>
    <rPh sb="120" eb="122">
      <t>ネンド</t>
    </rPh>
    <phoneticPr fontId="4"/>
  </si>
  <si>
    <t xml:space="preserve">「有形固定資産減価償却率」は増加傾向にあり、類似団体より高い水準で推移している。平成28年度～令和３年度の処理施設更新事業により固定資産が増え、今後比率が下がると予想される。
「管渠老朽化率」「管渠改善率」は供用開始から31年であるため耐用年数（50年）を超えている管渠がなく、未だ０％である。
</t>
    <rPh sb="44" eb="46">
      <t>ネンド</t>
    </rPh>
    <rPh sb="47" eb="49">
      <t>レイワ</t>
    </rPh>
    <rPh sb="72" eb="74">
      <t>コンゴ</t>
    </rPh>
    <rPh sb="97" eb="99">
      <t>カンキョ</t>
    </rPh>
    <rPh sb="99" eb="101">
      <t>カイゼン</t>
    </rPh>
    <rPh sb="101" eb="102">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</si>
</sst>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D0-485A-9606-95B008EE65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33D0-485A-9606-95B008EE65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36.96</c:v>
                </c:pt>
                <c:pt idx="1">
                  <c:v>36.64</c:v>
                </c:pt>
                <c:pt idx="2">
                  <c:v>35.46</c:v>
                </c:pt>
                <c:pt idx="3">
                  <c:v>34.6</c:v>
                </c:pt>
                <c:pt idx="4">
                  <c:v>34.64</c:v>
                </c:pt>
              </c:numCache>
            </c:numRef>
          </c:val>
          <c:extLst>
            <c:ext xmlns:c16="http://schemas.microsoft.com/office/drawing/2014/chart" uri="{C3380CC4-5D6E-409C-BE32-E72D297353CC}">
              <c16:uniqueId val="{00000000-BB6E-4935-9FD1-1FE6A1ECD0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55.26</c:v>
                </c:pt>
              </c:numCache>
            </c:numRef>
          </c:val>
          <c:smooth val="0"/>
          <c:extLst>
            <c:ext xmlns:c16="http://schemas.microsoft.com/office/drawing/2014/chart" uri="{C3380CC4-5D6E-409C-BE32-E72D297353CC}">
              <c16:uniqueId val="{00000001-BB6E-4935-9FD1-1FE6A1ECD0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95.38</c:v>
                </c:pt>
                <c:pt idx="1">
                  <c:v>95.46</c:v>
                </c:pt>
                <c:pt idx="2">
                  <c:v>95.52</c:v>
                </c:pt>
                <c:pt idx="3">
                  <c:v>95.68</c:v>
                </c:pt>
                <c:pt idx="4">
                  <c:v>95.92</c:v>
                </c:pt>
              </c:numCache>
            </c:numRef>
          </c:val>
          <c:extLst>
            <c:ext xmlns:c16="http://schemas.microsoft.com/office/drawing/2014/chart" uri="{C3380CC4-5D6E-409C-BE32-E72D297353CC}">
              <c16:uniqueId val="{00000000-3698-49B3-B09C-6F100573B3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90.52</c:v>
                </c:pt>
              </c:numCache>
            </c:numRef>
          </c:val>
          <c:smooth val="0"/>
          <c:extLst>
            <c:ext xmlns:c16="http://schemas.microsoft.com/office/drawing/2014/chart" uri="{C3380CC4-5D6E-409C-BE32-E72D297353CC}">
              <c16:uniqueId val="{00000001-3698-49B3-B09C-6F100573B3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96.77</c:v>
                </c:pt>
                <c:pt idx="1">
                  <c:v>100.77</c:v>
                </c:pt>
                <c:pt idx="2">
                  <c:v>99.89</c:v>
                </c:pt>
                <c:pt idx="3">
                  <c:v>100.67</c:v>
                </c:pt>
                <c:pt idx="4">
                  <c:v>100.43</c:v>
                </c:pt>
              </c:numCache>
            </c:numRef>
          </c:val>
          <c:extLst>
            <c:ext xmlns:c16="http://schemas.microsoft.com/office/drawing/2014/chart" uri="{C3380CC4-5D6E-409C-BE32-E72D297353CC}">
              <c16:uniqueId val="{00000000-DA03-451D-A7C4-9BD38F7AB0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103.09</c:v>
                </c:pt>
              </c:numCache>
            </c:numRef>
          </c:val>
          <c:smooth val="0"/>
          <c:extLst>
            <c:ext xmlns:c16="http://schemas.microsoft.com/office/drawing/2014/chart" uri="{C3380CC4-5D6E-409C-BE32-E72D297353CC}">
              <c16:uniqueId val="{00000001-DA03-451D-A7C4-9BD38F7AB0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33.479999999999997</c:v>
                </c:pt>
                <c:pt idx="1">
                  <c:v>35.380000000000003</c:v>
                </c:pt>
                <c:pt idx="2">
                  <c:v>37.17</c:v>
                </c:pt>
                <c:pt idx="3">
                  <c:v>38.909999999999997</c:v>
                </c:pt>
                <c:pt idx="4">
                  <c:v>40.590000000000003</c:v>
                </c:pt>
              </c:numCache>
            </c:numRef>
          </c:val>
          <c:extLst>
            <c:ext xmlns:c16="http://schemas.microsoft.com/office/drawing/2014/chart" uri="{C3380CC4-5D6E-409C-BE32-E72D297353CC}">
              <c16:uniqueId val="{00000000-7F5C-41D0-A772-64C70066E7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24.8</c:v>
                </c:pt>
              </c:numCache>
            </c:numRef>
          </c:val>
          <c:smooth val="0"/>
          <c:extLst>
            <c:ext xmlns:c16="http://schemas.microsoft.com/office/drawing/2014/chart" uri="{C3380CC4-5D6E-409C-BE32-E72D297353CC}">
              <c16:uniqueId val="{00000001-7F5C-41D0-A772-64C70066E7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6C-42B5-AE63-BD7ECE6399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96C-42B5-AE63-BD7ECE6399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1135.54</c:v>
                </c:pt>
                <c:pt idx="1">
                  <c:v>1128.5899999999999</c:v>
                </c:pt>
                <c:pt idx="2">
                  <c:v>1161.76</c:v>
                </c:pt>
                <c:pt idx="3">
                  <c:v>1163.44</c:v>
                </c:pt>
                <c:pt idx="4">
                  <c:v>1169.06</c:v>
                </c:pt>
              </c:numCache>
            </c:numRef>
          </c:val>
          <c:extLst>
            <c:ext xmlns:c16="http://schemas.microsoft.com/office/drawing/2014/chart" uri="{C3380CC4-5D6E-409C-BE32-E72D297353CC}">
              <c16:uniqueId val="{00000000-556C-4031-BC27-AC5D1B809A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101.24</c:v>
                </c:pt>
              </c:numCache>
            </c:numRef>
          </c:val>
          <c:smooth val="0"/>
          <c:extLst>
            <c:ext xmlns:c16="http://schemas.microsoft.com/office/drawing/2014/chart" uri="{C3380CC4-5D6E-409C-BE32-E72D297353CC}">
              <c16:uniqueId val="{00000001-556C-4031-BC27-AC5D1B809A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23.55</c:v>
                </c:pt>
                <c:pt idx="1">
                  <c:v>23.65</c:v>
                </c:pt>
                <c:pt idx="2">
                  <c:v>23.02</c:v>
                </c:pt>
                <c:pt idx="3">
                  <c:v>23.55</c:v>
                </c:pt>
                <c:pt idx="4">
                  <c:v>23.24</c:v>
                </c:pt>
              </c:numCache>
            </c:numRef>
          </c:val>
          <c:extLst>
            <c:ext xmlns:c16="http://schemas.microsoft.com/office/drawing/2014/chart" uri="{C3380CC4-5D6E-409C-BE32-E72D297353CC}">
              <c16:uniqueId val="{00000000-1CE8-42F5-AF2B-91096D42FE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37.24</c:v>
                </c:pt>
              </c:numCache>
            </c:numRef>
          </c:val>
          <c:smooth val="0"/>
          <c:extLst>
            <c:ext xmlns:c16="http://schemas.microsoft.com/office/drawing/2014/chart" uri="{C3380CC4-5D6E-409C-BE32-E72D297353CC}">
              <c16:uniqueId val="{00000001-1CE8-42F5-AF2B-91096D42FE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1636.39</c:v>
                </c:pt>
                <c:pt idx="1">
                  <c:v>1591.15</c:v>
                </c:pt>
                <c:pt idx="2">
                  <c:v>1624.62</c:v>
                </c:pt>
                <c:pt idx="3">
                  <c:v>1469.23</c:v>
                </c:pt>
                <c:pt idx="4">
                  <c:v>1288.82</c:v>
                </c:pt>
              </c:numCache>
            </c:numRef>
          </c:val>
          <c:extLst>
            <c:ext xmlns:c16="http://schemas.microsoft.com/office/drawing/2014/chart" uri="{C3380CC4-5D6E-409C-BE32-E72D297353CC}">
              <c16:uniqueId val="{00000000-E934-483F-8202-67F9A8BE4B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783.8</c:v>
                </c:pt>
              </c:numCache>
            </c:numRef>
          </c:val>
          <c:smooth val="0"/>
          <c:extLst>
            <c:ext xmlns:c16="http://schemas.microsoft.com/office/drawing/2014/chart" uri="{C3380CC4-5D6E-409C-BE32-E72D297353CC}">
              <c16:uniqueId val="{00000001-E934-483F-8202-67F9A8BE4B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67.89</c:v>
                </c:pt>
                <c:pt idx="1">
                  <c:v>76.66</c:v>
                </c:pt>
                <c:pt idx="2">
                  <c:v>79.78</c:v>
                </c:pt>
                <c:pt idx="3">
                  <c:v>77.510000000000005</c:v>
                </c:pt>
                <c:pt idx="4">
                  <c:v>64.900000000000006</c:v>
                </c:pt>
              </c:numCache>
            </c:numRef>
          </c:val>
          <c:extLst>
            <c:ext xmlns:c16="http://schemas.microsoft.com/office/drawing/2014/chart" uri="{C3380CC4-5D6E-409C-BE32-E72D297353CC}">
              <c16:uniqueId val="{00000000-6791-4659-9FB9-37DDEDF540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68.11</c:v>
                </c:pt>
              </c:numCache>
            </c:numRef>
          </c:val>
          <c:smooth val="0"/>
          <c:extLst>
            <c:ext xmlns:c16="http://schemas.microsoft.com/office/drawing/2014/chart" uri="{C3380CC4-5D6E-409C-BE32-E72D297353CC}">
              <c16:uniqueId val="{00000001-6791-4659-9FB9-37DDEDF540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299.45</c:v>
                </c:pt>
                <c:pt idx="1">
                  <c:v>266.67</c:v>
                </c:pt>
                <c:pt idx="2">
                  <c:v>256.2</c:v>
                </c:pt>
                <c:pt idx="3">
                  <c:v>265.16000000000003</c:v>
                </c:pt>
                <c:pt idx="4">
                  <c:v>317.36</c:v>
                </c:pt>
              </c:numCache>
            </c:numRef>
          </c:val>
          <c:extLst>
            <c:ext xmlns:c16="http://schemas.microsoft.com/office/drawing/2014/chart" uri="{C3380CC4-5D6E-409C-BE32-E72D297353CC}">
              <c16:uniqueId val="{00000000-A453-4D0E-8A37-F0079183DC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222.41</c:v>
                </c:pt>
              </c:numCache>
            </c:numRef>
          </c:val>
          <c:smooth val="0"/>
          <c:extLst>
            <c:ext xmlns:c16="http://schemas.microsoft.com/office/drawing/2014/chart" uri="{C3380CC4-5D6E-409C-BE32-E72D297353CC}">
              <c16:uniqueId val="{00000001-A453-4D0E-8A37-F0079183DC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十和田市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60345</v>
      </c>
      <c r="AM8" s="69"/>
      <c r="AN8" s="69"/>
      <c r="AO8" s="69"/>
      <c r="AP8" s="69"/>
      <c r="AQ8" s="69"/>
      <c r="AR8" s="69"/>
      <c r="AS8" s="69"/>
      <c r="AT8" s="68">
        <f>データ!T6</f>
        <v>725.65</v>
      </c>
      <c r="AU8" s="68"/>
      <c r="AV8" s="68"/>
      <c r="AW8" s="68"/>
      <c r="AX8" s="68"/>
      <c r="AY8" s="68"/>
      <c r="AZ8" s="68"/>
      <c r="BA8" s="68"/>
      <c r="BB8" s="68">
        <f>データ!U6</f>
        <v>83.16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58.6</v>
      </c>
      <c r="J10" s="68"/>
      <c r="K10" s="68"/>
      <c r="L10" s="68"/>
      <c r="M10" s="68"/>
      <c r="N10" s="68"/>
      <c r="O10" s="68"/>
      <c r="P10" s="68">
        <f>データ!P6</f>
        <v>11.77</v>
      </c>
      <c r="Q10" s="68"/>
      <c r="R10" s="68"/>
      <c r="S10" s="68"/>
      <c r="T10" s="68"/>
      <c r="U10" s="68"/>
      <c r="V10" s="68"/>
      <c r="W10" s="68">
        <f>データ!Q6</f>
        <v>96.37</v>
      </c>
      <c r="X10" s="68"/>
      <c r="Y10" s="68"/>
      <c r="Z10" s="68"/>
      <c r="AA10" s="68"/>
      <c r="AB10" s="68"/>
      <c r="AC10" s="68"/>
      <c r="AD10" s="69">
        <f>データ!R6</f>
        <v>4045</v>
      </c>
      <c r="AE10" s="69"/>
      <c r="AF10" s="69"/>
      <c r="AG10" s="69"/>
      <c r="AH10" s="69"/>
      <c r="AI10" s="69"/>
      <c r="AJ10" s="69"/>
      <c r="AK10" s="2"/>
      <c r="AL10" s="69">
        <f>データ!V6</f>
        <v>7057</v>
      </c>
      <c r="AM10" s="69"/>
      <c r="AN10" s="69"/>
      <c r="AO10" s="69"/>
      <c r="AP10" s="69"/>
      <c r="AQ10" s="69"/>
      <c r="AR10" s="69"/>
      <c r="AS10" s="69"/>
      <c r="AT10" s="68">
        <f>データ!W6</f>
        <v>7.77</v>
      </c>
      <c r="AU10" s="68"/>
      <c r="AV10" s="68"/>
      <c r="AW10" s="68"/>
      <c r="AX10" s="68"/>
      <c r="AY10" s="68"/>
      <c r="AZ10" s="68"/>
      <c r="BA10" s="68"/>
      <c r="BB10" s="68">
        <f>データ!X6</f>
        <v>908.24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0AAPpMU1p+MKIoM4vyTwWcrn5jXP0YYv6tA+9qyojpLdPkhlDwHbUDlUrCsKiNqSJHj4gciFOztUYY207Qxr3g==" saltValue="dXIf5quniN4z1azsMSOG5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22063</v>
      </c>
      <c r="D6" s="33">
        <f t="shared" si="3"/>
        <v>46</v>
      </c>
      <c r="E6" s="33">
        <f t="shared" si="3"/>
        <v>17</v>
      </c>
      <c r="F6" s="33">
        <f t="shared" si="3"/>
        <v>5</v>
      </c>
      <c r="G6" s="33">
        <f t="shared" si="3"/>
        <v>0</v>
      </c>
      <c r="H6" s="33" t="str">
        <f t="shared" si="3"/>
        <v>青森県　十和田市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58.6</v>
      </c>
      <c r="P6" s="34">
        <f t="shared" si="3"/>
        <v>11.77</v>
      </c>
      <c r="Q6" s="34">
        <f t="shared" si="3"/>
        <v>96.37</v>
      </c>
      <c r="R6" s="34">
        <f t="shared" si="3"/>
        <v>4045</v>
      </c>
      <c r="S6" s="34">
        <f t="shared" si="3"/>
        <v>60345</v>
      </c>
      <c r="T6" s="34">
        <f t="shared" si="3"/>
        <v>725.65</v>
      </c>
      <c r="U6" s="34">
        <f t="shared" si="3"/>
        <v>83.16</v>
      </c>
      <c r="V6" s="34">
        <f t="shared" si="3"/>
        <v>7057</v>
      </c>
      <c r="W6" s="34">
        <f t="shared" si="3"/>
        <v>7.77</v>
      </c>
      <c r="X6" s="34">
        <f t="shared" si="3"/>
        <v>908.24</v>
      </c>
      <c r="Y6" s="35">
        <f>IF(Y7="",NA(),Y7)</f>
        <v>96.77</v>
      </c>
      <c r="Z6" s="35">
        <f t="shared" ref="Z6:AH6" si="4">IF(Z7="",NA(),Z7)</f>
        <v>100.77</v>
      </c>
      <c r="AA6" s="35">
        <f t="shared" si="4"/>
        <v>99.89</v>
      </c>
      <c r="AB6" s="35">
        <f t="shared" si="4"/>
        <v>100.67</v>
      </c>
      <c r="AC6" s="35">
        <f t="shared" si="4"/>
        <v>100.43</v>
      </c>
      <c r="AD6" s="35">
        <f t="shared" si="4"/>
        <v>99.66</v>
      </c>
      <c r="AE6" s="35">
        <f t="shared" si="4"/>
        <v>100.95</v>
      </c>
      <c r="AF6" s="35">
        <f t="shared" si="4"/>
        <v>101.77</v>
      </c>
      <c r="AG6" s="35">
        <f t="shared" si="4"/>
        <v>103.6</v>
      </c>
      <c r="AH6" s="35">
        <f t="shared" si="4"/>
        <v>103.09</v>
      </c>
      <c r="AI6" s="34" t="str">
        <f>IF(AI7="","",IF(AI7="-","【-】","【"&amp;SUBSTITUTE(TEXT(AI7,"#,##0.00"),"-","△")&amp;"】"))</f>
        <v>【104.99】</v>
      </c>
      <c r="AJ6" s="35">
        <f>IF(AJ7="",NA(),AJ7)</f>
        <v>1135.54</v>
      </c>
      <c r="AK6" s="35">
        <f t="shared" ref="AK6:AS6" si="5">IF(AK7="",NA(),AK7)</f>
        <v>1128.5899999999999</v>
      </c>
      <c r="AL6" s="35">
        <f t="shared" si="5"/>
        <v>1161.76</v>
      </c>
      <c r="AM6" s="35">
        <f t="shared" si="5"/>
        <v>1163.44</v>
      </c>
      <c r="AN6" s="35">
        <f t="shared" si="5"/>
        <v>1169.06</v>
      </c>
      <c r="AO6" s="35">
        <f t="shared" si="5"/>
        <v>225.39</v>
      </c>
      <c r="AP6" s="35">
        <f t="shared" si="5"/>
        <v>224.04</v>
      </c>
      <c r="AQ6" s="35">
        <f t="shared" si="5"/>
        <v>227.4</v>
      </c>
      <c r="AR6" s="35">
        <f t="shared" si="5"/>
        <v>193.99</v>
      </c>
      <c r="AS6" s="35">
        <f t="shared" si="5"/>
        <v>101.24</v>
      </c>
      <c r="AT6" s="34" t="str">
        <f>IF(AT7="","",IF(AT7="-","【-】","【"&amp;SUBSTITUTE(TEXT(AT7,"#,##0.00"),"-","△")&amp;"】"))</f>
        <v>【121.19】</v>
      </c>
      <c r="AU6" s="35">
        <f>IF(AU7="",NA(),AU7)</f>
        <v>23.55</v>
      </c>
      <c r="AV6" s="35">
        <f t="shared" ref="AV6:BD6" si="6">IF(AV7="",NA(),AV7)</f>
        <v>23.65</v>
      </c>
      <c r="AW6" s="35">
        <f t="shared" si="6"/>
        <v>23.02</v>
      </c>
      <c r="AX6" s="35">
        <f t="shared" si="6"/>
        <v>23.55</v>
      </c>
      <c r="AY6" s="35">
        <f t="shared" si="6"/>
        <v>23.24</v>
      </c>
      <c r="AZ6" s="35">
        <f t="shared" si="6"/>
        <v>31.84</v>
      </c>
      <c r="BA6" s="35">
        <f t="shared" si="6"/>
        <v>29.91</v>
      </c>
      <c r="BB6" s="35">
        <f t="shared" si="6"/>
        <v>29.54</v>
      </c>
      <c r="BC6" s="35">
        <f t="shared" si="6"/>
        <v>26.99</v>
      </c>
      <c r="BD6" s="35">
        <f t="shared" si="6"/>
        <v>37.24</v>
      </c>
      <c r="BE6" s="34" t="str">
        <f>IF(BE7="","",IF(BE7="-","【-】","【"&amp;SUBSTITUTE(TEXT(BE7,"#,##0.00"),"-","△")&amp;"】"))</f>
        <v>【32.80】</v>
      </c>
      <c r="BF6" s="35">
        <f>IF(BF7="",NA(),BF7)</f>
        <v>1636.39</v>
      </c>
      <c r="BG6" s="35">
        <f t="shared" ref="BG6:BO6" si="7">IF(BG7="",NA(),BG7)</f>
        <v>1591.15</v>
      </c>
      <c r="BH6" s="35">
        <f t="shared" si="7"/>
        <v>1624.62</v>
      </c>
      <c r="BI6" s="35">
        <f t="shared" si="7"/>
        <v>1469.23</v>
      </c>
      <c r="BJ6" s="35">
        <f t="shared" si="7"/>
        <v>1288.82</v>
      </c>
      <c r="BK6" s="35">
        <f t="shared" si="7"/>
        <v>974.93</v>
      </c>
      <c r="BL6" s="35">
        <f t="shared" si="7"/>
        <v>855.8</v>
      </c>
      <c r="BM6" s="35">
        <f t="shared" si="7"/>
        <v>789.46</v>
      </c>
      <c r="BN6" s="35">
        <f t="shared" si="7"/>
        <v>826.83</v>
      </c>
      <c r="BO6" s="35">
        <f t="shared" si="7"/>
        <v>783.8</v>
      </c>
      <c r="BP6" s="34" t="str">
        <f>IF(BP7="","",IF(BP7="-","【-】","【"&amp;SUBSTITUTE(TEXT(BP7,"#,##0.00"),"-","△")&amp;"】"))</f>
        <v>【832.52】</v>
      </c>
      <c r="BQ6" s="35">
        <f>IF(BQ7="",NA(),BQ7)</f>
        <v>67.89</v>
      </c>
      <c r="BR6" s="35">
        <f t="shared" ref="BR6:BZ6" si="8">IF(BR7="",NA(),BR7)</f>
        <v>76.66</v>
      </c>
      <c r="BS6" s="35">
        <f t="shared" si="8"/>
        <v>79.78</v>
      </c>
      <c r="BT6" s="35">
        <f t="shared" si="8"/>
        <v>77.510000000000005</v>
      </c>
      <c r="BU6" s="35">
        <f t="shared" si="8"/>
        <v>64.900000000000006</v>
      </c>
      <c r="BV6" s="35">
        <f t="shared" si="8"/>
        <v>55.32</v>
      </c>
      <c r="BW6" s="35">
        <f t="shared" si="8"/>
        <v>59.8</v>
      </c>
      <c r="BX6" s="35">
        <f t="shared" si="8"/>
        <v>57.77</v>
      </c>
      <c r="BY6" s="35">
        <f t="shared" si="8"/>
        <v>57.31</v>
      </c>
      <c r="BZ6" s="35">
        <f t="shared" si="8"/>
        <v>68.11</v>
      </c>
      <c r="CA6" s="34" t="str">
        <f>IF(CA7="","",IF(CA7="-","【-】","【"&amp;SUBSTITUTE(TEXT(CA7,"#,##0.00"),"-","△")&amp;"】"))</f>
        <v>【60.94】</v>
      </c>
      <c r="CB6" s="35">
        <f>IF(CB7="",NA(),CB7)</f>
        <v>299.45</v>
      </c>
      <c r="CC6" s="35">
        <f t="shared" ref="CC6:CK6" si="9">IF(CC7="",NA(),CC7)</f>
        <v>266.67</v>
      </c>
      <c r="CD6" s="35">
        <f t="shared" si="9"/>
        <v>256.2</v>
      </c>
      <c r="CE6" s="35">
        <f t="shared" si="9"/>
        <v>265.16000000000003</v>
      </c>
      <c r="CF6" s="35">
        <f t="shared" si="9"/>
        <v>317.36</v>
      </c>
      <c r="CG6" s="35">
        <f t="shared" si="9"/>
        <v>283.17</v>
      </c>
      <c r="CH6" s="35">
        <f t="shared" si="9"/>
        <v>263.76</v>
      </c>
      <c r="CI6" s="35">
        <f t="shared" si="9"/>
        <v>274.35000000000002</v>
      </c>
      <c r="CJ6" s="35">
        <f t="shared" si="9"/>
        <v>273.52</v>
      </c>
      <c r="CK6" s="35">
        <f t="shared" si="9"/>
        <v>222.41</v>
      </c>
      <c r="CL6" s="34" t="str">
        <f>IF(CL7="","",IF(CL7="-","【-】","【"&amp;SUBSTITUTE(TEXT(CL7,"#,##0.00"),"-","△")&amp;"】"))</f>
        <v>【253.04】</v>
      </c>
      <c r="CM6" s="35">
        <f>IF(CM7="",NA(),CM7)</f>
        <v>36.96</v>
      </c>
      <c r="CN6" s="35">
        <f t="shared" ref="CN6:CV6" si="10">IF(CN7="",NA(),CN7)</f>
        <v>36.64</v>
      </c>
      <c r="CO6" s="35">
        <f t="shared" si="10"/>
        <v>35.46</v>
      </c>
      <c r="CP6" s="35">
        <f t="shared" si="10"/>
        <v>34.6</v>
      </c>
      <c r="CQ6" s="35">
        <f t="shared" si="10"/>
        <v>34.64</v>
      </c>
      <c r="CR6" s="35">
        <f t="shared" si="10"/>
        <v>60.65</v>
      </c>
      <c r="CS6" s="35">
        <f t="shared" si="10"/>
        <v>51.75</v>
      </c>
      <c r="CT6" s="35">
        <f t="shared" si="10"/>
        <v>50.68</v>
      </c>
      <c r="CU6" s="35">
        <f t="shared" si="10"/>
        <v>50.14</v>
      </c>
      <c r="CV6" s="35">
        <f t="shared" si="10"/>
        <v>55.26</v>
      </c>
      <c r="CW6" s="34" t="str">
        <f>IF(CW7="","",IF(CW7="-","【-】","【"&amp;SUBSTITUTE(TEXT(CW7,"#,##0.00"),"-","△")&amp;"】"))</f>
        <v>【54.84】</v>
      </c>
      <c r="CX6" s="35">
        <f>IF(CX7="",NA(),CX7)</f>
        <v>95.38</v>
      </c>
      <c r="CY6" s="35">
        <f t="shared" ref="CY6:DG6" si="11">IF(CY7="",NA(),CY7)</f>
        <v>95.46</v>
      </c>
      <c r="CZ6" s="35">
        <f t="shared" si="11"/>
        <v>95.52</v>
      </c>
      <c r="DA6" s="35">
        <f t="shared" si="11"/>
        <v>95.68</v>
      </c>
      <c r="DB6" s="35">
        <f t="shared" si="11"/>
        <v>95.92</v>
      </c>
      <c r="DC6" s="35">
        <f t="shared" si="11"/>
        <v>84.58</v>
      </c>
      <c r="DD6" s="35">
        <f t="shared" si="11"/>
        <v>84.84</v>
      </c>
      <c r="DE6" s="35">
        <f t="shared" si="11"/>
        <v>84.86</v>
      </c>
      <c r="DF6" s="35">
        <f t="shared" si="11"/>
        <v>84.98</v>
      </c>
      <c r="DG6" s="35">
        <f t="shared" si="11"/>
        <v>90.52</v>
      </c>
      <c r="DH6" s="34" t="str">
        <f>IF(DH7="","",IF(DH7="-","【-】","【"&amp;SUBSTITUTE(TEXT(DH7,"#,##0.00"),"-","△")&amp;"】"))</f>
        <v>【86.60】</v>
      </c>
      <c r="DI6" s="35">
        <f>IF(DI7="",NA(),DI7)</f>
        <v>33.479999999999997</v>
      </c>
      <c r="DJ6" s="35">
        <f t="shared" ref="DJ6:DR6" si="12">IF(DJ7="",NA(),DJ7)</f>
        <v>35.380000000000003</v>
      </c>
      <c r="DK6" s="35">
        <f t="shared" si="12"/>
        <v>37.17</v>
      </c>
      <c r="DL6" s="35">
        <f t="shared" si="12"/>
        <v>38.909999999999997</v>
      </c>
      <c r="DM6" s="35">
        <f t="shared" si="12"/>
        <v>40.590000000000003</v>
      </c>
      <c r="DN6" s="35">
        <f t="shared" si="12"/>
        <v>22.9</v>
      </c>
      <c r="DO6" s="35">
        <f t="shared" si="12"/>
        <v>24.87</v>
      </c>
      <c r="DP6" s="35">
        <f t="shared" si="12"/>
        <v>24.13</v>
      </c>
      <c r="DQ6" s="35">
        <f t="shared" si="12"/>
        <v>23.06</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8" s="36" customFormat="1" x14ac:dyDescent="0.15">
      <c r="A7" s="28"/>
      <c r="B7" s="37">
        <v>2020</v>
      </c>
      <c r="C7" s="37">
        <v>22063</v>
      </c>
      <c r="D7" s="37">
        <v>46</v>
      </c>
      <c r="E7" s="37">
        <v>17</v>
      </c>
      <c r="F7" s="37">
        <v>5</v>
      </c>
      <c r="G7" s="37">
        <v>0</v>
      </c>
      <c r="H7" s="37" t="s">
        <v>96</v>
      </c>
      <c r="I7" s="37" t="s">
        <v>97</v>
      </c>
      <c r="J7" s="37" t="s">
        <v>98</v>
      </c>
      <c r="K7" s="37" t="s">
        <v>99</v>
      </c>
      <c r="L7" s="37" t="s">
        <v>100</v>
      </c>
      <c r="M7" s="37" t="s">
        <v>101</v>
      </c>
      <c r="N7" s="38" t="s">
        <v>102</v>
      </c>
      <c r="O7" s="38">
        <v>58.6</v>
      </c>
      <c r="P7" s="38">
        <v>11.77</v>
      </c>
      <c r="Q7" s="38">
        <v>96.37</v>
      </c>
      <c r="R7" s="38">
        <v>4045</v>
      </c>
      <c r="S7" s="38">
        <v>60345</v>
      </c>
      <c r="T7" s="38">
        <v>725.65</v>
      </c>
      <c r="U7" s="38">
        <v>83.16</v>
      </c>
      <c r="V7" s="38">
        <v>7057</v>
      </c>
      <c r="W7" s="38">
        <v>7.77</v>
      </c>
      <c r="X7" s="38">
        <v>908.24</v>
      </c>
      <c r="Y7" s="38">
        <v>96.77</v>
      </c>
      <c r="Z7" s="38">
        <v>100.77</v>
      </c>
      <c r="AA7" s="38">
        <v>99.89</v>
      </c>
      <c r="AB7" s="38">
        <v>100.67</v>
      </c>
      <c r="AC7" s="38">
        <v>100.43</v>
      </c>
      <c r="AD7" s="38">
        <v>99.66</v>
      </c>
      <c r="AE7" s="38">
        <v>100.95</v>
      </c>
      <c r="AF7" s="38">
        <v>101.77</v>
      </c>
      <c r="AG7" s="38">
        <v>103.6</v>
      </c>
      <c r="AH7" s="38">
        <v>103.09</v>
      </c>
      <c r="AI7" s="38">
        <v>104.99</v>
      </c>
      <c r="AJ7" s="38">
        <v>1135.54</v>
      </c>
      <c r="AK7" s="38">
        <v>1128.5899999999999</v>
      </c>
      <c r="AL7" s="38">
        <v>1161.76</v>
      </c>
      <c r="AM7" s="38">
        <v>1163.44</v>
      </c>
      <c r="AN7" s="38">
        <v>1169.06</v>
      </c>
      <c r="AO7" s="38">
        <v>225.39</v>
      </c>
      <c r="AP7" s="38">
        <v>224.04</v>
      </c>
      <c r="AQ7" s="38">
        <v>227.4</v>
      </c>
      <c r="AR7" s="38">
        <v>193.99</v>
      </c>
      <c r="AS7" s="38">
        <v>101.24</v>
      </c>
      <c r="AT7" s="38">
        <v>121.19</v>
      </c>
      <c r="AU7" s="38">
        <v>23.55</v>
      </c>
      <c r="AV7" s="38">
        <v>23.65</v>
      </c>
      <c r="AW7" s="38">
        <v>23.02</v>
      </c>
      <c r="AX7" s="38">
        <v>23.55</v>
      </c>
      <c r="AY7" s="38">
        <v>23.24</v>
      </c>
      <c r="AZ7" s="38">
        <v>31.84</v>
      </c>
      <c r="BA7" s="38">
        <v>29.91</v>
      </c>
      <c r="BB7" s="38">
        <v>29.54</v>
      </c>
      <c r="BC7" s="38">
        <v>26.99</v>
      </c>
      <c r="BD7" s="38">
        <v>37.24</v>
      </c>
      <c r="BE7" s="38">
        <v>32.799999999999997</v>
      </c>
      <c r="BF7" s="38">
        <v>1636.39</v>
      </c>
      <c r="BG7" s="38">
        <v>1591.15</v>
      </c>
      <c r="BH7" s="38">
        <v>1624.62</v>
      </c>
      <c r="BI7" s="38">
        <v>1469.23</v>
      </c>
      <c r="BJ7" s="38">
        <v>1288.82</v>
      </c>
      <c r="BK7" s="38">
        <v>974.93</v>
      </c>
      <c r="BL7" s="38">
        <v>855.8</v>
      </c>
      <c r="BM7" s="38">
        <v>789.46</v>
      </c>
      <c r="BN7" s="38">
        <v>826.83</v>
      </c>
      <c r="BO7" s="38">
        <v>783.8</v>
      </c>
      <c r="BP7" s="38">
        <v>832.52</v>
      </c>
      <c r="BQ7" s="38">
        <v>67.89</v>
      </c>
      <c r="BR7" s="38">
        <v>76.66</v>
      </c>
      <c r="BS7" s="38">
        <v>79.78</v>
      </c>
      <c r="BT7" s="38">
        <v>77.510000000000005</v>
      </c>
      <c r="BU7" s="38">
        <v>64.900000000000006</v>
      </c>
      <c r="BV7" s="38">
        <v>55.32</v>
      </c>
      <c r="BW7" s="38">
        <v>59.8</v>
      </c>
      <c r="BX7" s="38">
        <v>57.77</v>
      </c>
      <c r="BY7" s="38">
        <v>57.31</v>
      </c>
      <c r="BZ7" s="38">
        <v>68.11</v>
      </c>
      <c r="CA7" s="38">
        <v>60.94</v>
      </c>
      <c r="CB7" s="38">
        <v>299.45</v>
      </c>
      <c r="CC7" s="38">
        <v>266.67</v>
      </c>
      <c r="CD7" s="38">
        <v>256.2</v>
      </c>
      <c r="CE7" s="38">
        <v>265.16000000000003</v>
      </c>
      <c r="CF7" s="38">
        <v>317.36</v>
      </c>
      <c r="CG7" s="38">
        <v>283.17</v>
      </c>
      <c r="CH7" s="38">
        <v>263.76</v>
      </c>
      <c r="CI7" s="38">
        <v>274.35000000000002</v>
      </c>
      <c r="CJ7" s="38">
        <v>273.52</v>
      </c>
      <c r="CK7" s="38">
        <v>222.41</v>
      </c>
      <c r="CL7" s="38">
        <v>253.04</v>
      </c>
      <c r="CM7" s="38">
        <v>36.96</v>
      </c>
      <c r="CN7" s="38">
        <v>36.64</v>
      </c>
      <c r="CO7" s="38">
        <v>35.46</v>
      </c>
      <c r="CP7" s="38">
        <v>34.6</v>
      </c>
      <c r="CQ7" s="38">
        <v>34.64</v>
      </c>
      <c r="CR7" s="38">
        <v>60.65</v>
      </c>
      <c r="CS7" s="38">
        <v>51.75</v>
      </c>
      <c r="CT7" s="38">
        <v>50.68</v>
      </c>
      <c r="CU7" s="38">
        <v>50.14</v>
      </c>
      <c r="CV7" s="38">
        <v>55.26</v>
      </c>
      <c r="CW7" s="38">
        <v>54.84</v>
      </c>
      <c r="CX7" s="38">
        <v>95.38</v>
      </c>
      <c r="CY7" s="38">
        <v>95.46</v>
      </c>
      <c r="CZ7" s="38">
        <v>95.52</v>
      </c>
      <c r="DA7" s="38">
        <v>95.68</v>
      </c>
      <c r="DB7" s="38">
        <v>95.92</v>
      </c>
      <c r="DC7" s="38">
        <v>84.58</v>
      </c>
      <c r="DD7" s="38">
        <v>84.84</v>
      </c>
      <c r="DE7" s="38">
        <v>84.86</v>
      </c>
      <c r="DF7" s="38">
        <v>84.98</v>
      </c>
      <c r="DG7" s="38">
        <v>90.52</v>
      </c>
      <c r="DH7" s="38">
        <v>86.6</v>
      </c>
      <c r="DI7" s="38">
        <v>33.479999999999997</v>
      </c>
      <c r="DJ7" s="38">
        <v>35.380000000000003</v>
      </c>
      <c r="DK7" s="38">
        <v>37.17</v>
      </c>
      <c r="DL7" s="38">
        <v>38.909999999999997</v>
      </c>
      <c r="DM7" s="38">
        <v>40.590000000000003</v>
      </c>
      <c r="DN7" s="38">
        <v>22.9</v>
      </c>
      <c r="DO7" s="38">
        <v>24.87</v>
      </c>
      <c r="DP7" s="38">
        <v>24.13</v>
      </c>
      <c r="DQ7" s="38">
        <v>23.06</v>
      </c>
      <c r="DR7" s="38">
        <v>24.8</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2022-01-15T02:39:41Z</cp:lastPrinted>
  <dcterms:created xsi:type="dcterms:W3CDTF">2021-12-03T07:28:50Z</dcterms:created>
  <dcterms:modified xsi:type="dcterms:W3CDTF">2022-01-15T02:39:42Z</dcterms:modified>
  <cp:category/>
</cp:coreProperties>
</file>