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経営比較分析表\R2 経営比較分析表\R2経営比較分析表【提出用】\"/>
    </mc:Choice>
  </mc:AlternateContent>
  <workbookProtection workbookAlgorithmName="SHA-512" workbookHashValue="907IpTgKv4mrRamz6eODRVkkvGxyRKArrAGrb+nx1XWFuw1uZp5foyDoh8UWpFx6cYNBTbfx5uQ5hufmb6+Low==" workbookSaltValue="couBthaykhG2/7SwiP/GHw==" workbookSpinCount="100000" lockStructure="1"/>
  <bookViews>
    <workbookView xWindow="0" yWindow="0" windowWidth="28770" windowHeight="11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<sst xmlns="http://schemas.openxmlformats.org/spreadsheetml/2006/main" count="231" uniqueCount="118">
  <si>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</si>
  <si>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</si>
  <si>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</si>
  <si>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</si>
  <si>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</si>
  <si>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</si>
  <si>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</si>
  <si>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</si>
  <si>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</si>
  <si>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</si>
  <si>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</si>
  <si>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</si>
  <si>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</si>
  <si>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</si>
  <si>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</si>
  <si>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</si>
  <si>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</si>
  <si>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</si>
  <si>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</si>
  <si>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</si>
  <si>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</si>
  <si>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</si>
  <si>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</si>
  <si>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</si>
  <si>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</si>
  <si>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</si>
  <si>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</si>
  <si>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</si>
  <si>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</si>
  <si>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</si>
  <si>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</si>
  <si>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</si>
  <si>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</si>
  <si>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</si>
  <si>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</si>
  <si>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</si>
  <si>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</si>
  <si>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</si>
  <si>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</si>
  <si>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</si>
  <si>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</si>
  <si>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</si>
  <si>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</si>
  <si>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</si>
  <si>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</si>
  <si>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</si>
  <si>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</si>
  <si>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</si>
  <si>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</si>
  <si>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</si>
  <si>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</si>
  <si>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</si>
  <si>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</si>
  <si>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</si>
  <si>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</si>
  <si>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</si>
  <si>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</si>
  <si>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</si>
  <si>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</si>
  <si>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</si>
  <si>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</si>
  <si>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</si>
  <si>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</si>
  <si>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</si>
  <si>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</si>
  <si>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</si>
  <si>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</si>
  <si>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</si>
  <si>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</si>
  <si>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</si>
  <si>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</si>
  <si>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</si>
  <si>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</si>
  <si>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</si>
  <si>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</si>
  <si>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</si>
  <si>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</si>
  <si>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</si>
  <si>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</si>
  <si>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</si>
  <si>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</si>
  <si>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</si>
  <si>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</si>
  <si>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</si>
  <si>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</si>
  <si>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</si>
  <si>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</si>
  <si>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</si>
  <si>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</si>
  <si>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</si>
  <si>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</si>
  <si>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</si>
  <si>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</si>
  <si>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</si>
  <si>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</si>
  <si>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</si>
  <si>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</si>
  <si>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</si>
  <si>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</si>
  <si>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</si>
  <si>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</si>
  <si>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</si>
  <si>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</si>
  <si>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</si>
  <si>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</si>
  <si>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</si>
  <si>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</si>
  <si>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</si>
  <si>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</si>
  <si>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</si>
  <si>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</si>
  <si>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</si>
  <si>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</si>
  <si>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</si>
  <si>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</si>
  <si>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「経営収支比率」「累積欠損金比率」は使用料の増加により前年度より改善しているが、類似団体より不良な状態である。
「流動比率」は平成26年度に会計基準の見直しにより大幅に減となったもので類似団体より低い水準であるが、平成29年度以降増加傾向である。
「企業債残高対象事業規模比率」は、類似団体より低い数値で推移しているが、現在下水処理場の大規模更新工事を行っており、比率が高くなっていくと予想される。
「経費回収率」「汚水処理原価」は維持管理に係る費用が増加したことにより前年度より不良な数値となっているため、費用の削減を検討する必要がある。
「施設利用率」は年々減少傾向であり、今後予測される人口減少による処理能力の余剰部分の有効利用を検討する必要があるが、類似団体と比較すると高い値である。
「水洗化率」は横ばいの状態であり、類似団体と比較して低い値であるため、水洗化の意識を高める広報活動等を行い、加入率の向上を図る必要がある。</t>
    <rPh sb="9" eb="11">
      <t>ルイセキ</t>
    </rPh>
    <rPh sb="11" eb="13">
      <t>ケッソン</t>
    </rPh>
    <rPh sb="13" eb="14">
      <t>キン</t>
    </rPh>
    <rPh sb="14" eb="16">
      <t>ヒリツ</t>
    </rPh>
    <rPh sb="18" eb="21">
      <t>シヨウリョウ</t>
    </rPh>
    <rPh sb="22" eb="24">
      <t>ゾウカ</t>
    </rPh>
    <rPh sb="27" eb="30">
      <t>ゼンネンド</t>
    </rPh>
    <rPh sb="46" eb="48">
      <t>フリョウ</t>
    </rPh>
    <rPh sb="92" eb="94">
      <t>ルイジ</t>
    </rPh>
    <rPh sb="94" eb="96">
      <t>ダンタイ</t>
    </rPh>
    <rPh sb="98" eb="99">
      <t>ヒク</t>
    </rPh>
    <rPh sb="100" eb="102">
      <t>スイジュン</t>
    </rPh>
    <rPh sb="107" eb="109">
      <t>ヘイセイ</t>
    </rPh>
    <rPh sb="111" eb="113">
      <t>ネンド</t>
    </rPh>
    <rPh sb="113" eb="115">
      <t>イコウ</t>
    </rPh>
    <rPh sb="115" eb="117">
      <t>ゾウカ</t>
    </rPh>
    <rPh sb="117" eb="119">
      <t>ケイコウ</t>
    </rPh>
    <rPh sb="208" eb="210">
      <t>オスイ</t>
    </rPh>
    <rPh sb="210" eb="212">
      <t>ショリ</t>
    </rPh>
    <rPh sb="212" eb="214">
      <t>ゲンカ</t>
    </rPh>
    <rPh sb="216" eb="218">
      <t>イジ</t>
    </rPh>
    <rPh sb="218" eb="220">
      <t>カンリ</t>
    </rPh>
    <rPh sb="221" eb="222">
      <t>カカ</t>
    </rPh>
    <rPh sb="223" eb="225">
      <t>ヒヨウ</t>
    </rPh>
    <rPh sb="226" eb="228">
      <t>ゾウカ</t>
    </rPh>
    <rPh sb="235" eb="238">
      <t>ゼンネンド</t>
    </rPh>
    <rPh sb="240" eb="242">
      <t>フリョウ</t>
    </rPh>
    <rPh sb="243" eb="245">
      <t>スウチ</t>
    </rPh>
    <rPh sb="254" eb="256">
      <t>ヒヨウ</t>
    </rPh>
    <rPh sb="257" eb="259">
      <t>サクゲン</t>
    </rPh>
    <rPh sb="260" eb="262">
      <t>ケントウ</t>
    </rPh>
    <rPh sb="264" eb="266">
      <t>ヒツヨウ</t>
    </rPh>
    <rPh sb="281" eb="283">
      <t>ゲンショウ</t>
    </rPh>
    <rPh sb="358" eb="360">
      <t>ジョウタイ</t>
    </rPh>
    <rPh sb="375" eb="376">
      <t>アタイ</t>
    </rPh>
    <rPh sb="396" eb="397">
      <t>トウ</t>
    </rPh>
    <rPh sb="408" eb="409">
      <t>ハカ</t>
    </rPh>
    <rPh sb="410" eb="412">
      <t>ヒツヨウ</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</si>
  <si>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phoneticPr fontId="4"/>
  </si>
  <si>
    <t>「有形固定資産減価償却率」は年々上昇傾向にあり、類似団体より高い水準である。今後、下水処理場の大規模更新工事により固定資産が増加し比率が下がると予測される。
「管渠老朽化率」「管渠改善率」は、未だ０％であり、供用開始から43年であるため耐用年数（50年）を超えている管渠はない。</t>
    <rPh sb="38" eb="40">
      <t>コンゴ</t>
    </rPh>
    <rPh sb="88" eb="90">
      <t>カンキョ</t>
    </rPh>
    <rPh sb="90" eb="92">
      <t>カイゼン</t>
    </rPh>
    <rPh sb="92" eb="9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</si>
</sst>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C-4C1F-BCD2-AE9FB326EC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B56C-4C1F-BCD2-AE9FB326EC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73.33</c:v>
                </c:pt>
                <c:pt idx="1">
                  <c:v>71.78</c:v>
                </c:pt>
                <c:pt idx="2">
                  <c:v>71.739999999999995</c:v>
                </c:pt>
                <c:pt idx="3">
                  <c:v>67.87</c:v>
                </c:pt>
                <c:pt idx="4">
                  <c:v>67.34</c:v>
                </c:pt>
              </c:numCache>
            </c:numRef>
          </c:val>
          <c:extLst>
            <c:ext xmlns:c16="http://schemas.microsoft.com/office/drawing/2014/chart" uri="{C3380CC4-5D6E-409C-BE32-E72D297353CC}">
              <c16:uniqueId val="{00000000-0636-44FB-B161-227B8F8B16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0636-44FB-B161-227B8F8B16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85.52</c:v>
                </c:pt>
                <c:pt idx="1">
                  <c:v>85.93</c:v>
                </c:pt>
                <c:pt idx="2">
                  <c:v>85.79</c:v>
                </c:pt>
                <c:pt idx="3">
                  <c:v>86.07</c:v>
                </c:pt>
                <c:pt idx="4">
                  <c:v>86.04</c:v>
                </c:pt>
              </c:numCache>
            </c:numRef>
          </c:val>
          <c:extLst>
            <c:ext xmlns:c16="http://schemas.microsoft.com/office/drawing/2014/chart" uri="{C3380CC4-5D6E-409C-BE32-E72D297353CC}">
              <c16:uniqueId val="{00000000-CB12-4A6B-8200-B8508F8192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CB12-4A6B-8200-B8508F8192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104.78</c:v>
                </c:pt>
                <c:pt idx="1">
                  <c:v>106.03</c:v>
                </c:pt>
                <c:pt idx="2">
                  <c:v>106.27</c:v>
                </c:pt>
                <c:pt idx="3">
                  <c:v>104.39</c:v>
                </c:pt>
                <c:pt idx="4">
                  <c:v>104.6</c:v>
                </c:pt>
              </c:numCache>
            </c:numRef>
          </c:val>
          <c:extLst>
            <c:ext xmlns:c16="http://schemas.microsoft.com/office/drawing/2014/chart" uri="{C3380CC4-5D6E-409C-BE32-E72D297353CC}">
              <c16:uniqueId val="{00000000-A161-4FE6-A1A9-0132FC2C7C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A161-4FE6-A1A9-0132FC2C7C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38.97</c:v>
                </c:pt>
                <c:pt idx="1">
                  <c:v>40.75</c:v>
                </c:pt>
                <c:pt idx="2">
                  <c:v>42.18</c:v>
                </c:pt>
                <c:pt idx="3">
                  <c:v>43.36</c:v>
                </c:pt>
                <c:pt idx="4">
                  <c:v>45.09</c:v>
                </c:pt>
              </c:numCache>
            </c:numRef>
          </c:val>
          <c:extLst>
            <c:ext xmlns:c16="http://schemas.microsoft.com/office/drawing/2014/chart" uri="{C3380CC4-5D6E-409C-BE32-E72D297353CC}">
              <c16:uniqueId val="{00000000-F3A6-453C-A975-6884886890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F3A6-453C-A975-6884886890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71-4146-BB8B-495B0BBDC4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A171-4146-BB8B-495B0BBDC4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59.13</c:v>
                </c:pt>
                <c:pt idx="1">
                  <c:v>49.17</c:v>
                </c:pt>
                <c:pt idx="2">
                  <c:v>38.93</c:v>
                </c:pt>
                <c:pt idx="3">
                  <c:v>31.43</c:v>
                </c:pt>
                <c:pt idx="4">
                  <c:v>23.31</c:v>
                </c:pt>
              </c:numCache>
            </c:numRef>
          </c:val>
          <c:extLst>
            <c:ext xmlns:c16="http://schemas.microsoft.com/office/drawing/2014/chart" uri="{C3380CC4-5D6E-409C-BE32-E72D297353CC}">
              <c16:uniqueId val="{00000000-11BF-4722-A5F0-B6F539884C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11BF-4722-A5F0-B6F539884C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20.73</c:v>
                </c:pt>
                <c:pt idx="1">
                  <c:v>16.12</c:v>
                </c:pt>
                <c:pt idx="2">
                  <c:v>17.440000000000001</c:v>
                </c:pt>
                <c:pt idx="3">
                  <c:v>17.739999999999998</c:v>
                </c:pt>
                <c:pt idx="4">
                  <c:v>20.93</c:v>
                </c:pt>
              </c:numCache>
            </c:numRef>
          </c:val>
          <c:extLst>
            <c:ext xmlns:c16="http://schemas.microsoft.com/office/drawing/2014/chart" uri="{C3380CC4-5D6E-409C-BE32-E72D297353CC}">
              <c16:uniqueId val="{00000000-69D3-4227-B1E8-8000A14DC2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69D3-4227-B1E8-8000A14DC2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705.68</c:v>
                </c:pt>
                <c:pt idx="1">
                  <c:v>712.82</c:v>
                </c:pt>
                <c:pt idx="2">
                  <c:v>725.31</c:v>
                </c:pt>
                <c:pt idx="3">
                  <c:v>678.37</c:v>
                </c:pt>
                <c:pt idx="4">
                  <c:v>612.03</c:v>
                </c:pt>
              </c:numCache>
            </c:numRef>
          </c:val>
          <c:extLst>
            <c:ext xmlns:c16="http://schemas.microsoft.com/office/drawing/2014/chart" uri="{C3380CC4-5D6E-409C-BE32-E72D297353CC}">
              <c16:uniqueId val="{00000000-DC4C-4D1E-9D94-5B84DC256A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DC4C-4D1E-9D94-5B84DC256A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116.31</c:v>
                </c:pt>
                <c:pt idx="1">
                  <c:v>120.31</c:v>
                </c:pt>
                <c:pt idx="2">
                  <c:v>122.52</c:v>
                </c:pt>
                <c:pt idx="3">
                  <c:v>115.74</c:v>
                </c:pt>
                <c:pt idx="4">
                  <c:v>114.83</c:v>
                </c:pt>
              </c:numCache>
            </c:numRef>
          </c:val>
          <c:extLst>
            <c:ext xmlns:c16="http://schemas.microsoft.com/office/drawing/2014/chart" uri="{C3380CC4-5D6E-409C-BE32-E72D297353CC}">
              <c16:uniqueId val="{00000000-B0F7-42F8-B903-CD71CC645F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B0F7-42F8-B903-CD71CC645F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184.91</c:v>
                </c:pt>
                <c:pt idx="1">
                  <c:v>178.7</c:v>
                </c:pt>
                <c:pt idx="2">
                  <c:v>175.89</c:v>
                </c:pt>
                <c:pt idx="3">
                  <c:v>186.07</c:v>
                </c:pt>
                <c:pt idx="4">
                  <c:v>186.47</c:v>
                </c:pt>
              </c:numCache>
            </c:numRef>
          </c:val>
          <c:extLst>
            <c:ext xmlns:c16="http://schemas.microsoft.com/office/drawing/2014/chart" uri="{C3380CC4-5D6E-409C-BE32-E72D297353CC}">
              <c16:uniqueId val="{00000000-3985-4ED2-8A87-448B38C9E6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3985-4ED2-8A87-448B38C9E6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60345</v>
      </c>
      <c r="AM8" s="69"/>
      <c r="AN8" s="69"/>
      <c r="AO8" s="69"/>
      <c r="AP8" s="69"/>
      <c r="AQ8" s="69"/>
      <c r="AR8" s="69"/>
      <c r="AS8" s="69"/>
      <c r="AT8" s="68">
        <f>データ!T6</f>
        <v>725.65</v>
      </c>
      <c r="AU8" s="68"/>
      <c r="AV8" s="68"/>
      <c r="AW8" s="68"/>
      <c r="AX8" s="68"/>
      <c r="AY8" s="68"/>
      <c r="AZ8" s="68"/>
      <c r="BA8" s="68"/>
      <c r="BB8" s="68">
        <f>データ!U6</f>
        <v>83.16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42.02</v>
      </c>
      <c r="J10" s="68"/>
      <c r="K10" s="68"/>
      <c r="L10" s="68"/>
      <c r="M10" s="68"/>
      <c r="N10" s="68"/>
      <c r="O10" s="68"/>
      <c r="P10" s="68">
        <f>データ!P6</f>
        <v>70.63</v>
      </c>
      <c r="Q10" s="68"/>
      <c r="R10" s="68"/>
      <c r="S10" s="68"/>
      <c r="T10" s="68"/>
      <c r="U10" s="68"/>
      <c r="V10" s="68"/>
      <c r="W10" s="68">
        <f>データ!Q6</f>
        <v>86.25</v>
      </c>
      <c r="X10" s="68"/>
      <c r="Y10" s="68"/>
      <c r="Z10" s="68"/>
      <c r="AA10" s="68"/>
      <c r="AB10" s="68"/>
      <c r="AC10" s="68"/>
      <c r="AD10" s="69">
        <f>データ!R6</f>
        <v>4045</v>
      </c>
      <c r="AE10" s="69"/>
      <c r="AF10" s="69"/>
      <c r="AG10" s="69"/>
      <c r="AH10" s="69"/>
      <c r="AI10" s="69"/>
      <c r="AJ10" s="69"/>
      <c r="AK10" s="2"/>
      <c r="AL10" s="69">
        <f>データ!V6</f>
        <v>42351</v>
      </c>
      <c r="AM10" s="69"/>
      <c r="AN10" s="69"/>
      <c r="AO10" s="69"/>
      <c r="AP10" s="69"/>
      <c r="AQ10" s="69"/>
      <c r="AR10" s="69"/>
      <c r="AS10" s="69"/>
      <c r="AT10" s="68">
        <f>データ!W6</f>
        <v>15.99</v>
      </c>
      <c r="AU10" s="68"/>
      <c r="AV10" s="68"/>
      <c r="AW10" s="68"/>
      <c r="AX10" s="68"/>
      <c r="AY10" s="68"/>
      <c r="AZ10" s="68"/>
      <c r="BA10" s="68"/>
      <c r="BB10" s="68">
        <f>データ!X6</f>
        <v>2648.59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iFtALQPyPvgwua8FQxkrgDUKjenAUEEppxLUOJkbFuF5rRF+6AEeD1nLFM46Y1uk5nh0QrzB8jBmniWtnRx8w==" saltValue="hIDPnFeHbID+E850FM9F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22063</v>
      </c>
      <c r="D6" s="33">
        <f t="shared" si="3"/>
        <v>46</v>
      </c>
      <c r="E6" s="33">
        <f t="shared" si="3"/>
        <v>17</v>
      </c>
      <c r="F6" s="33">
        <f t="shared" si="3"/>
        <v>1</v>
      </c>
      <c r="G6" s="33">
        <f t="shared" si="3"/>
        <v>0</v>
      </c>
      <c r="H6" s="33" t="str">
        <f t="shared" si="3"/>
        <v>青森県　十和田市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42.02</v>
      </c>
      <c r="P6" s="34">
        <f t="shared" si="3"/>
        <v>70.63</v>
      </c>
      <c r="Q6" s="34">
        <f t="shared" si="3"/>
        <v>86.25</v>
      </c>
      <c r="R6" s="34">
        <f t="shared" si="3"/>
        <v>4045</v>
      </c>
      <c r="S6" s="34">
        <f t="shared" si="3"/>
        <v>60345</v>
      </c>
      <c r="T6" s="34">
        <f t="shared" si="3"/>
        <v>725.65</v>
      </c>
      <c r="U6" s="34">
        <f t="shared" si="3"/>
        <v>83.16</v>
      </c>
      <c r="V6" s="34">
        <f t="shared" si="3"/>
        <v>42351</v>
      </c>
      <c r="W6" s="34">
        <f t="shared" si="3"/>
        <v>15.99</v>
      </c>
      <c r="X6" s="34">
        <f t="shared" si="3"/>
        <v>2648.59</v>
      </c>
      <c r="Y6" s="35">
        <f>IF(Y7="",NA(),Y7)</f>
        <v>104.78</v>
      </c>
      <c r="Z6" s="35">
        <f t="shared" ref="Z6:AH6" si="4">IF(Z7="",NA(),Z7)</f>
        <v>106.03</v>
      </c>
      <c r="AA6" s="35">
        <f t="shared" si="4"/>
        <v>106.27</v>
      </c>
      <c r="AB6" s="35">
        <f t="shared" si="4"/>
        <v>104.39</v>
      </c>
      <c r="AC6" s="35">
        <f t="shared" si="4"/>
        <v>104.6</v>
      </c>
      <c r="AD6" s="35">
        <f t="shared" si="4"/>
        <v>109.27</v>
      </c>
      <c r="AE6" s="35">
        <f t="shared" si="4"/>
        <v>108.03</v>
      </c>
      <c r="AF6" s="35">
        <f t="shared" si="4"/>
        <v>106.9</v>
      </c>
      <c r="AG6" s="35">
        <f t="shared" si="4"/>
        <v>106.99</v>
      </c>
      <c r="AH6" s="35">
        <f t="shared" si="4"/>
        <v>107.85</v>
      </c>
      <c r="AI6" s="34" t="str">
        <f>IF(AI7="","",IF(AI7="-","【-】","【"&amp;SUBSTITUTE(TEXT(AI7,"#,##0.00"),"-","△")&amp;"】"))</f>
        <v>【106.67】</v>
      </c>
      <c r="AJ6" s="35">
        <f>IF(AJ7="",NA(),AJ7)</f>
        <v>59.13</v>
      </c>
      <c r="AK6" s="35">
        <f t="shared" ref="AK6:AS6" si="5">IF(AK7="",NA(),AK7)</f>
        <v>49.17</v>
      </c>
      <c r="AL6" s="35">
        <f t="shared" si="5"/>
        <v>38.93</v>
      </c>
      <c r="AM6" s="35">
        <f t="shared" si="5"/>
        <v>31.43</v>
      </c>
      <c r="AN6" s="35">
        <f t="shared" si="5"/>
        <v>23.31</v>
      </c>
      <c r="AO6" s="35">
        <f t="shared" si="5"/>
        <v>15.65</v>
      </c>
      <c r="AP6" s="35">
        <f t="shared" si="5"/>
        <v>13.55</v>
      </c>
      <c r="AQ6" s="35">
        <f t="shared" si="5"/>
        <v>9.06</v>
      </c>
      <c r="AR6" s="35">
        <f t="shared" si="5"/>
        <v>7.42</v>
      </c>
      <c r="AS6" s="35">
        <f t="shared" si="5"/>
        <v>4.72</v>
      </c>
      <c r="AT6" s="34" t="str">
        <f>IF(AT7="","",IF(AT7="-","【-】","【"&amp;SUBSTITUTE(TEXT(AT7,"#,##0.00"),"-","△")&amp;"】"))</f>
        <v>【3.64】</v>
      </c>
      <c r="AU6" s="35">
        <f>IF(AU7="",NA(),AU7)</f>
        <v>20.73</v>
      </c>
      <c r="AV6" s="35">
        <f t="shared" ref="AV6:BD6" si="6">IF(AV7="",NA(),AV7)</f>
        <v>16.12</v>
      </c>
      <c r="AW6" s="35">
        <f t="shared" si="6"/>
        <v>17.440000000000001</v>
      </c>
      <c r="AX6" s="35">
        <f t="shared" si="6"/>
        <v>17.739999999999998</v>
      </c>
      <c r="AY6" s="35">
        <f t="shared" si="6"/>
        <v>20.93</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705.68</v>
      </c>
      <c r="BG6" s="35">
        <f t="shared" ref="BG6:BO6" si="7">IF(BG7="",NA(),BG7)</f>
        <v>712.82</v>
      </c>
      <c r="BH6" s="35">
        <f t="shared" si="7"/>
        <v>725.31</v>
      </c>
      <c r="BI6" s="35">
        <f t="shared" si="7"/>
        <v>678.37</v>
      </c>
      <c r="BJ6" s="35">
        <f t="shared" si="7"/>
        <v>612.03</v>
      </c>
      <c r="BK6" s="35">
        <f t="shared" si="7"/>
        <v>774.99</v>
      </c>
      <c r="BL6" s="35">
        <f t="shared" si="7"/>
        <v>799.41</v>
      </c>
      <c r="BM6" s="35">
        <f t="shared" si="7"/>
        <v>820.36</v>
      </c>
      <c r="BN6" s="35">
        <f t="shared" si="7"/>
        <v>847.44</v>
      </c>
      <c r="BO6" s="35">
        <f t="shared" si="7"/>
        <v>857.88</v>
      </c>
      <c r="BP6" s="34" t="str">
        <f>IF(BP7="","",IF(BP7="-","【-】","【"&amp;SUBSTITUTE(TEXT(BP7,"#,##0.00"),"-","△")&amp;"】"))</f>
        <v>【705.21】</v>
      </c>
      <c r="BQ6" s="35">
        <f>IF(BQ7="",NA(),BQ7)</f>
        <v>116.31</v>
      </c>
      <c r="BR6" s="35">
        <f t="shared" ref="BR6:BZ6" si="8">IF(BR7="",NA(),BR7)</f>
        <v>120.31</v>
      </c>
      <c r="BS6" s="35">
        <f t="shared" si="8"/>
        <v>122.52</v>
      </c>
      <c r="BT6" s="35">
        <f t="shared" si="8"/>
        <v>115.74</v>
      </c>
      <c r="BU6" s="35">
        <f t="shared" si="8"/>
        <v>114.83</v>
      </c>
      <c r="BV6" s="35">
        <f t="shared" si="8"/>
        <v>96.57</v>
      </c>
      <c r="BW6" s="35">
        <f t="shared" si="8"/>
        <v>96.54</v>
      </c>
      <c r="BX6" s="35">
        <f t="shared" si="8"/>
        <v>95.4</v>
      </c>
      <c r="BY6" s="35">
        <f t="shared" si="8"/>
        <v>94.69</v>
      </c>
      <c r="BZ6" s="35">
        <f t="shared" si="8"/>
        <v>94.97</v>
      </c>
      <c r="CA6" s="34" t="str">
        <f>IF(CA7="","",IF(CA7="-","【-】","【"&amp;SUBSTITUTE(TEXT(CA7,"#,##0.00"),"-","△")&amp;"】"))</f>
        <v>【98.96】</v>
      </c>
      <c r="CB6" s="35">
        <f>IF(CB7="",NA(),CB7)</f>
        <v>184.91</v>
      </c>
      <c r="CC6" s="35">
        <f t="shared" ref="CC6:CK6" si="9">IF(CC7="",NA(),CC7)</f>
        <v>178.7</v>
      </c>
      <c r="CD6" s="35">
        <f t="shared" si="9"/>
        <v>175.89</v>
      </c>
      <c r="CE6" s="35">
        <f t="shared" si="9"/>
        <v>186.07</v>
      </c>
      <c r="CF6" s="35">
        <f t="shared" si="9"/>
        <v>186.47</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73.33</v>
      </c>
      <c r="CN6" s="35">
        <f t="shared" ref="CN6:CV6" si="10">IF(CN7="",NA(),CN7)</f>
        <v>71.78</v>
      </c>
      <c r="CO6" s="35">
        <f t="shared" si="10"/>
        <v>71.739999999999995</v>
      </c>
      <c r="CP6" s="35">
        <f t="shared" si="10"/>
        <v>67.87</v>
      </c>
      <c r="CQ6" s="35">
        <f t="shared" si="10"/>
        <v>67.34</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85.52</v>
      </c>
      <c r="CY6" s="35">
        <f t="shared" ref="CY6:DG6" si="11">IF(CY7="",NA(),CY7)</f>
        <v>85.93</v>
      </c>
      <c r="CZ6" s="35">
        <f t="shared" si="11"/>
        <v>85.79</v>
      </c>
      <c r="DA6" s="35">
        <f t="shared" si="11"/>
        <v>86.07</v>
      </c>
      <c r="DB6" s="35">
        <f t="shared" si="11"/>
        <v>86.04</v>
      </c>
      <c r="DC6" s="35">
        <f t="shared" si="11"/>
        <v>91.76</v>
      </c>
      <c r="DD6" s="35">
        <f t="shared" si="11"/>
        <v>92.3</v>
      </c>
      <c r="DE6" s="35">
        <f t="shared" si="11"/>
        <v>92.55</v>
      </c>
      <c r="DF6" s="35">
        <f t="shared" si="11"/>
        <v>92.62</v>
      </c>
      <c r="DG6" s="35">
        <f t="shared" si="11"/>
        <v>92.72</v>
      </c>
      <c r="DH6" s="34" t="str">
        <f>IF(DH7="","",IF(DH7="-","【-】","【"&amp;SUBSTITUTE(TEXT(DH7,"#,##0.00"),"-","△")&amp;"】"))</f>
        <v>【95.57】</v>
      </c>
      <c r="DI6" s="35">
        <f>IF(DI7="",NA(),DI7)</f>
        <v>38.97</v>
      </c>
      <c r="DJ6" s="35">
        <f t="shared" ref="DJ6:DR6" si="12">IF(DJ7="",NA(),DJ7)</f>
        <v>40.75</v>
      </c>
      <c r="DK6" s="35">
        <f t="shared" si="12"/>
        <v>42.18</v>
      </c>
      <c r="DL6" s="35">
        <f t="shared" si="12"/>
        <v>43.36</v>
      </c>
      <c r="DM6" s="35">
        <f t="shared" si="12"/>
        <v>45.09</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22063</v>
      </c>
      <c r="D7" s="37">
        <v>46</v>
      </c>
      <c r="E7" s="37">
        <v>17</v>
      </c>
      <c r="F7" s="37">
        <v>1</v>
      </c>
      <c r="G7" s="37">
        <v>0</v>
      </c>
      <c r="H7" s="37" t="s">
        <v>96</v>
      </c>
      <c r="I7" s="37" t="s">
        <v>97</v>
      </c>
      <c r="J7" s="37" t="s">
        <v>98</v>
      </c>
      <c r="K7" s="37" t="s">
        <v>99</v>
      </c>
      <c r="L7" s="37" t="s">
        <v>100</v>
      </c>
      <c r="M7" s="37" t="s">
        <v>101</v>
      </c>
      <c r="N7" s="38" t="s">
        <v>102</v>
      </c>
      <c r="O7" s="38">
        <v>42.02</v>
      </c>
      <c r="P7" s="38">
        <v>70.63</v>
      </c>
      <c r="Q7" s="38">
        <v>86.25</v>
      </c>
      <c r="R7" s="38">
        <v>4045</v>
      </c>
      <c r="S7" s="38">
        <v>60345</v>
      </c>
      <c r="T7" s="38">
        <v>725.65</v>
      </c>
      <c r="U7" s="38">
        <v>83.16</v>
      </c>
      <c r="V7" s="38">
        <v>42351</v>
      </c>
      <c r="W7" s="38">
        <v>15.99</v>
      </c>
      <c r="X7" s="38">
        <v>2648.59</v>
      </c>
      <c r="Y7" s="38">
        <v>104.78</v>
      </c>
      <c r="Z7" s="38">
        <v>106.03</v>
      </c>
      <c r="AA7" s="38">
        <v>106.27</v>
      </c>
      <c r="AB7" s="38">
        <v>104.39</v>
      </c>
      <c r="AC7" s="38">
        <v>104.6</v>
      </c>
      <c r="AD7" s="38">
        <v>109.27</v>
      </c>
      <c r="AE7" s="38">
        <v>108.03</v>
      </c>
      <c r="AF7" s="38">
        <v>106.9</v>
      </c>
      <c r="AG7" s="38">
        <v>106.99</v>
      </c>
      <c r="AH7" s="38">
        <v>107.85</v>
      </c>
      <c r="AI7" s="38">
        <v>106.67</v>
      </c>
      <c r="AJ7" s="38">
        <v>59.13</v>
      </c>
      <c r="AK7" s="38">
        <v>49.17</v>
      </c>
      <c r="AL7" s="38">
        <v>38.93</v>
      </c>
      <c r="AM7" s="38">
        <v>31.43</v>
      </c>
      <c r="AN7" s="38">
        <v>23.31</v>
      </c>
      <c r="AO7" s="38">
        <v>15.65</v>
      </c>
      <c r="AP7" s="38">
        <v>13.55</v>
      </c>
      <c r="AQ7" s="38">
        <v>9.06</v>
      </c>
      <c r="AR7" s="38">
        <v>7.42</v>
      </c>
      <c r="AS7" s="38">
        <v>4.72</v>
      </c>
      <c r="AT7" s="38">
        <v>3.64</v>
      </c>
      <c r="AU7" s="38">
        <v>20.73</v>
      </c>
      <c r="AV7" s="38">
        <v>16.12</v>
      </c>
      <c r="AW7" s="38">
        <v>17.440000000000001</v>
      </c>
      <c r="AX7" s="38">
        <v>17.739999999999998</v>
      </c>
      <c r="AY7" s="38">
        <v>20.93</v>
      </c>
      <c r="AZ7" s="38">
        <v>77.94</v>
      </c>
      <c r="BA7" s="38">
        <v>78.45</v>
      </c>
      <c r="BB7" s="38">
        <v>76.31</v>
      </c>
      <c r="BC7" s="38">
        <v>68.180000000000007</v>
      </c>
      <c r="BD7" s="38">
        <v>67.930000000000007</v>
      </c>
      <c r="BE7" s="38">
        <v>67.52</v>
      </c>
      <c r="BF7" s="38">
        <v>705.68</v>
      </c>
      <c r="BG7" s="38">
        <v>712.82</v>
      </c>
      <c r="BH7" s="38">
        <v>725.31</v>
      </c>
      <c r="BI7" s="38">
        <v>678.37</v>
      </c>
      <c r="BJ7" s="38">
        <v>612.03</v>
      </c>
      <c r="BK7" s="38">
        <v>774.99</v>
      </c>
      <c r="BL7" s="38">
        <v>799.41</v>
      </c>
      <c r="BM7" s="38">
        <v>820.36</v>
      </c>
      <c r="BN7" s="38">
        <v>847.44</v>
      </c>
      <c r="BO7" s="38">
        <v>857.88</v>
      </c>
      <c r="BP7" s="38">
        <v>705.21</v>
      </c>
      <c r="BQ7" s="38">
        <v>116.31</v>
      </c>
      <c r="BR7" s="38">
        <v>120.31</v>
      </c>
      <c r="BS7" s="38">
        <v>122.52</v>
      </c>
      <c r="BT7" s="38">
        <v>115.74</v>
      </c>
      <c r="BU7" s="38">
        <v>114.83</v>
      </c>
      <c r="BV7" s="38">
        <v>96.57</v>
      </c>
      <c r="BW7" s="38">
        <v>96.54</v>
      </c>
      <c r="BX7" s="38">
        <v>95.4</v>
      </c>
      <c r="BY7" s="38">
        <v>94.69</v>
      </c>
      <c r="BZ7" s="38">
        <v>94.97</v>
      </c>
      <c r="CA7" s="38">
        <v>98.96</v>
      </c>
      <c r="CB7" s="38">
        <v>184.91</v>
      </c>
      <c r="CC7" s="38">
        <v>178.7</v>
      </c>
      <c r="CD7" s="38">
        <v>175.89</v>
      </c>
      <c r="CE7" s="38">
        <v>186.07</v>
      </c>
      <c r="CF7" s="38">
        <v>186.47</v>
      </c>
      <c r="CG7" s="38">
        <v>161.54</v>
      </c>
      <c r="CH7" s="38">
        <v>162.81</v>
      </c>
      <c r="CI7" s="38">
        <v>163.19999999999999</v>
      </c>
      <c r="CJ7" s="38">
        <v>159.78</v>
      </c>
      <c r="CK7" s="38">
        <v>159.49</v>
      </c>
      <c r="CL7" s="38">
        <v>134.52000000000001</v>
      </c>
      <c r="CM7" s="38">
        <v>73.33</v>
      </c>
      <c r="CN7" s="38">
        <v>71.78</v>
      </c>
      <c r="CO7" s="38">
        <v>71.739999999999995</v>
      </c>
      <c r="CP7" s="38">
        <v>67.87</v>
      </c>
      <c r="CQ7" s="38">
        <v>67.34</v>
      </c>
      <c r="CR7" s="38">
        <v>64.67</v>
      </c>
      <c r="CS7" s="38">
        <v>64.959999999999994</v>
      </c>
      <c r="CT7" s="38">
        <v>65.040000000000006</v>
      </c>
      <c r="CU7" s="38">
        <v>68.31</v>
      </c>
      <c r="CV7" s="38">
        <v>65.28</v>
      </c>
      <c r="CW7" s="38">
        <v>59.57</v>
      </c>
      <c r="CX7" s="38">
        <v>85.52</v>
      </c>
      <c r="CY7" s="38">
        <v>85.93</v>
      </c>
      <c r="CZ7" s="38">
        <v>85.79</v>
      </c>
      <c r="DA7" s="38">
        <v>86.07</v>
      </c>
      <c r="DB7" s="38">
        <v>86.04</v>
      </c>
      <c r="DC7" s="38">
        <v>91.76</v>
      </c>
      <c r="DD7" s="38">
        <v>92.3</v>
      </c>
      <c r="DE7" s="38">
        <v>92.55</v>
      </c>
      <c r="DF7" s="38">
        <v>92.62</v>
      </c>
      <c r="DG7" s="38">
        <v>92.72</v>
      </c>
      <c r="DH7" s="38">
        <v>95.57</v>
      </c>
      <c r="DI7" s="38">
        <v>38.97</v>
      </c>
      <c r="DJ7" s="38">
        <v>40.75</v>
      </c>
      <c r="DK7" s="38">
        <v>42.18</v>
      </c>
      <c r="DL7" s="38">
        <v>43.36</v>
      </c>
      <c r="DM7" s="38">
        <v>45.09</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2022-01-15T02:38:29Z</cp:lastPrinted>
  <dcterms:created xsi:type="dcterms:W3CDTF">2021-12-03T07:06:45Z</dcterms:created>
  <dcterms:modified xsi:type="dcterms:W3CDTF">2022-01-17T05:59:47Z</dcterms:modified>
  <cp:category/>
</cp:coreProperties>
</file>