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会計係業務\経営比較分析表\R2 経営比較分析表\R2経営比較分析表【提出用】\"/>
    </mc:Choice>
  </mc:AlternateContent>
  <workbookProtection workbookAlgorithmName="SHA-512" workbookHashValue="BShTPPm9AnzyvXghSdUc+7xn3fHWCJjmhGeP+1jSkzCBFKAiww+FnuEzSYVN6YR2M+HzVMQoocypDk34rDLpqg==" workbookSaltValue="hwR4hKhSlP578UfJDlpqLA==" workbookSpinCount="100000" lockStructure="1"/>
  <bookViews>
    <workbookView xWindow="0" yWindow="0" windowWidth="22320" windowHeight="11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<sst xmlns="http://schemas.openxmlformats.org/spreadsheetml/2006/main" count="231" uniqueCount="117">
  <si>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</si>
  <si>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</si>
  <si>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</si>
  <si>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</si>
  <si>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</si>
  <si>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</si>
  <si>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</si>
  <si>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</si>
  <si>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</si>
  <si>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</si>
  <si>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</si>
  <si>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</si>
  <si>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</si>
  <si>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</si>
  <si>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</si>
  <si>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</si>
  <si>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</si>
  <si>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</si>
  <si>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</si>
  <si>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</si>
  <si>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</si>
  <si>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</si>
  <si>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</si>
  <si>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</si>
  <si>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</si>
  <si>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</si>
  <si>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</si>
  <si>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</si>
  <si>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</si>
  <si>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</si>
  <si>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</si>
  <si>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</si>
  <si>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</si>
  <si>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</si>
  <si>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</si>
  <si>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</si>
  <si>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</si>
  <si>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</si>
  <si>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</si>
  <si>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</si>
  <si>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</si>
  <si>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</si>
  <si>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</si>
  <si>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</si>
  <si>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</si>
  <si>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</si>
  <si>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</si>
  <si>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</si>
  <si>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</si>
  <si>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</si>
  <si>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</si>
  <si>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</si>
  <si>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</si>
  <si>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</si>
  <si>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</si>
  <si>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</si>
  <si>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</si>
  <si>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</si>
  <si>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</si>
  <si>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</si>
  <si>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</si>
  <si>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</si>
  <si>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</si>
  <si>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</si>
  <si>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</si>
  <si>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</si>
  <si>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</si>
  <si>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</si>
  <si>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</si>
  <si>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</si>
  <si>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</si>
  <si>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</si>
  <si>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</si>
  <si>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</si>
  <si>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</si>
  <si>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</si>
  <si>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</si>
  <si>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</si>
  <si>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</si>
  <si>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</si>
  <si>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</si>
  <si>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</si>
  <si>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</si>
  <si>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</si>
  <si>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</si>
  <si>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</si>
  <si>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</si>
  <si>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</si>
  <si>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</si>
  <si>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</si>
  <si>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</si>
  <si>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</si>
  <si>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</si>
  <si>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</si>
  <si>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</si>
  <si>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</si>
  <si>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</si>
  <si>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</si>
  <si>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</si>
  <si>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</si>
  <si>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</si>
  <si>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</si>
  <si>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</si>
  <si>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</si>
  <si>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</si>
  <si>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</si>
  <si>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</si>
  <si>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</si>
  <si>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</si>
  <si>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</si>
  <si>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</si>
  <si>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</si>
  <si>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</si>
  <si>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</si>
  <si>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経営の健全性・効率性については、使用料の増加が見込めないため、小規模の処理施設においての効率的な維持管理方法等の検討を行い、経費の削減に努め、累積欠損金を減らしていかなければならない。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phoneticPr fontId="4"/>
  </si>
  <si>
    <t>「経常収支比率」「累積欠損金比率」「流動比率」「経費回収率」「汚水処理原価」は類似団体より不良な状態となっている。処理区域が小さく維持管理に係る費用が多くなっているため、小規模の処理施設の効率的な維持管理方法等の検討が必要である。
「企業債残高対事業規模比率」は平成21年度に企業債完済により残高がないため、０％である。
「施設利用率」は前年度より減少したが、類似団体より高い水準となっている。
「水洗化率」は処理区域内人口全てが水洗便所を設置しているため、100％である。</t>
    <rPh sb="9" eb="11">
      <t>ルイセキ</t>
    </rPh>
    <rPh sb="11" eb="13">
      <t>ケッソン</t>
    </rPh>
    <rPh sb="13" eb="14">
      <t>キン</t>
    </rPh>
    <rPh sb="14" eb="16">
      <t>ヒリツ</t>
    </rPh>
    <rPh sb="18" eb="20">
      <t>リュウドウ</t>
    </rPh>
    <rPh sb="20" eb="22">
      <t>ヒリツ</t>
    </rPh>
    <rPh sb="24" eb="26">
      <t>ケイヒ</t>
    </rPh>
    <rPh sb="26" eb="28">
      <t>カイシュウ</t>
    </rPh>
    <rPh sb="28" eb="29">
      <t>リツ</t>
    </rPh>
    <rPh sb="31" eb="33">
      <t>オスイ</t>
    </rPh>
    <rPh sb="33" eb="35">
      <t>ショリ</t>
    </rPh>
    <rPh sb="35" eb="37">
      <t>ゲンカ</t>
    </rPh>
    <rPh sb="45" eb="47">
      <t>フリョウ</t>
    </rPh>
    <rPh sb="48" eb="50">
      <t>ジョウタイ</t>
    </rPh>
    <rPh sb="70" eb="71">
      <t>カカ</t>
    </rPh>
    <rPh sb="122" eb="123">
      <t>タイ</t>
    </rPh>
    <rPh sb="123" eb="125">
      <t>ジギョウ</t>
    </rPh>
    <rPh sb="125" eb="127">
      <t>キボ</t>
    </rPh>
    <rPh sb="127" eb="129">
      <t>ヒリツ</t>
    </rPh>
    <rPh sb="131" eb="133">
      <t>ヘイセイ</t>
    </rPh>
    <rPh sb="135" eb="137">
      <t>ネンド</t>
    </rPh>
    <rPh sb="138" eb="140">
      <t>キギョウ</t>
    </rPh>
    <rPh sb="140" eb="141">
      <t>サイ</t>
    </rPh>
    <rPh sb="141" eb="143">
      <t>カンサイ</t>
    </rPh>
    <rPh sb="146" eb="148">
      <t>ザンダカ</t>
    </rPh>
    <rPh sb="169" eb="172">
      <t>ゼンネンド</t>
    </rPh>
    <rPh sb="174" eb="176">
      <t>ゲンショウ</t>
    </rPh>
    <rPh sb="188" eb="190">
      <t>スイジュン</t>
    </rPh>
    <rPh sb="205" eb="207">
      <t>ショリ</t>
    </rPh>
    <rPh sb="207" eb="209">
      <t>クイキ</t>
    </rPh>
    <rPh sb="209" eb="210">
      <t>ナイ</t>
    </rPh>
    <rPh sb="210" eb="212">
      <t>ジンコウ</t>
    </rPh>
    <rPh sb="212" eb="213">
      <t>スベ</t>
    </rPh>
    <rPh sb="215" eb="217">
      <t>スイセン</t>
    </rPh>
    <rPh sb="217" eb="219">
      <t>ベンジョ</t>
    </rPh>
    <rPh sb="220" eb="222">
      <t>セッチ</t>
    </rPh>
    <phoneticPr fontId="4"/>
  </si>
  <si>
    <t>「有形固定資産減価償却率」は年々増加しており、類似団体より高い。
「管渠老朽化率」「管渠改善率」は未だ０％であり、供用開始から26年であるため耐用年数（50年）を超えている管渠はない。</t>
    <rPh sb="42" eb="44">
      <t>カンキョ</t>
    </rPh>
    <rPh sb="44" eb="46">
      <t>カイゼン</t>
    </rPh>
    <rPh sb="46" eb="47">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</si>
</sst>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D-4074-964F-4B71F6BB4C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BD-4074-964F-4B71F6BB4C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33.33</c:v>
                </c:pt>
                <c:pt idx="1">
                  <c:v>33.33</c:v>
                </c:pt>
                <c:pt idx="2">
                  <c:v>33.33</c:v>
                </c:pt>
                <c:pt idx="3">
                  <c:v>36.67</c:v>
                </c:pt>
                <c:pt idx="4">
                  <c:v>33.33</c:v>
                </c:pt>
              </c:numCache>
            </c:numRef>
          </c:val>
          <c:extLst>
            <c:ext xmlns:c16="http://schemas.microsoft.com/office/drawing/2014/chart" uri="{C3380CC4-5D6E-409C-BE32-E72D297353CC}">
              <c16:uniqueId val="{00000000-4909-40E3-82BC-9401858301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4909-40E3-82BC-9401858301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8B9-4540-A50B-F44FE9269B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48B9-4540-A50B-F44FE9269B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27.92</c:v>
                </c:pt>
                <c:pt idx="1">
                  <c:v>26.32</c:v>
                </c:pt>
                <c:pt idx="2">
                  <c:v>27.36</c:v>
                </c:pt>
                <c:pt idx="3">
                  <c:v>28.16</c:v>
                </c:pt>
                <c:pt idx="4">
                  <c:v>26.98</c:v>
                </c:pt>
              </c:numCache>
            </c:numRef>
          </c:val>
          <c:extLst>
            <c:ext xmlns:c16="http://schemas.microsoft.com/office/drawing/2014/chart" uri="{C3380CC4-5D6E-409C-BE32-E72D297353CC}">
              <c16:uniqueId val="{00000000-CC37-4EFE-AAF9-539D052293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51.22</c:v>
                </c:pt>
                <c:pt idx="1">
                  <c:v>40.090000000000003</c:v>
                </c:pt>
                <c:pt idx="2">
                  <c:v>41.09</c:v>
                </c:pt>
                <c:pt idx="3">
                  <c:v>85.72</c:v>
                </c:pt>
                <c:pt idx="4">
                  <c:v>88.54</c:v>
                </c:pt>
              </c:numCache>
            </c:numRef>
          </c:val>
          <c:smooth val="0"/>
          <c:extLst>
            <c:ext xmlns:c16="http://schemas.microsoft.com/office/drawing/2014/chart" uri="{C3380CC4-5D6E-409C-BE32-E72D297353CC}">
              <c16:uniqueId val="{00000001-CC37-4EFE-AAF9-539D052293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36.090000000000003</c:v>
                </c:pt>
                <c:pt idx="1">
                  <c:v>38.04</c:v>
                </c:pt>
                <c:pt idx="2">
                  <c:v>39.99</c:v>
                </c:pt>
                <c:pt idx="3">
                  <c:v>41.93</c:v>
                </c:pt>
                <c:pt idx="4">
                  <c:v>43.88</c:v>
                </c:pt>
              </c:numCache>
            </c:numRef>
          </c:val>
          <c:extLst>
            <c:ext xmlns:c16="http://schemas.microsoft.com/office/drawing/2014/chart" uri="{C3380CC4-5D6E-409C-BE32-E72D297353CC}">
              <c16:uniqueId val="{00000000-DA95-45E1-BCDE-ED298F994F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37.61</c:v>
                </c:pt>
                <c:pt idx="1">
                  <c:v>34.700000000000003</c:v>
                </c:pt>
                <c:pt idx="2">
                  <c:v>37.5</c:v>
                </c:pt>
                <c:pt idx="3">
                  <c:v>29.79</c:v>
                </c:pt>
                <c:pt idx="4">
                  <c:v>32.49</c:v>
                </c:pt>
              </c:numCache>
            </c:numRef>
          </c:val>
          <c:smooth val="0"/>
          <c:extLst>
            <c:ext xmlns:c16="http://schemas.microsoft.com/office/drawing/2014/chart" uri="{C3380CC4-5D6E-409C-BE32-E72D297353CC}">
              <c16:uniqueId val="{00000001-DA95-45E1-BCDE-ED298F994F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39-4355-9ECD-727F62BF47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39-4355-9ECD-727F62BF47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6434.17</c:v>
                </c:pt>
                <c:pt idx="1">
                  <c:v>6734.09</c:v>
                </c:pt>
                <c:pt idx="2">
                  <c:v>7380.65</c:v>
                </c:pt>
                <c:pt idx="3">
                  <c:v>7475.67</c:v>
                </c:pt>
                <c:pt idx="4">
                  <c:v>8595.06</c:v>
                </c:pt>
              </c:numCache>
            </c:numRef>
          </c:val>
          <c:extLst>
            <c:ext xmlns:c16="http://schemas.microsoft.com/office/drawing/2014/chart" uri="{C3380CC4-5D6E-409C-BE32-E72D297353CC}">
              <c16:uniqueId val="{00000000-67CC-4A0F-977A-B96BF80F47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4212.5600000000004</c:v>
                </c:pt>
                <c:pt idx="1">
                  <c:v>4044.84</c:v>
                </c:pt>
                <c:pt idx="2">
                  <c:v>4451.38</c:v>
                </c:pt>
                <c:pt idx="3">
                  <c:v>3214.1</c:v>
                </c:pt>
                <c:pt idx="4">
                  <c:v>1351.99</c:v>
                </c:pt>
              </c:numCache>
            </c:numRef>
          </c:val>
          <c:smooth val="0"/>
          <c:extLst>
            <c:ext xmlns:c16="http://schemas.microsoft.com/office/drawing/2014/chart" uri="{C3380CC4-5D6E-409C-BE32-E72D297353CC}">
              <c16:uniqueId val="{00000001-67CC-4A0F-977A-B96BF80F47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179.35</c:v>
                </c:pt>
                <c:pt idx="1">
                  <c:v>165.05</c:v>
                </c:pt>
                <c:pt idx="2">
                  <c:v>203.02</c:v>
                </c:pt>
                <c:pt idx="3">
                  <c:v>199.57</c:v>
                </c:pt>
                <c:pt idx="4">
                  <c:v>164.75</c:v>
                </c:pt>
              </c:numCache>
            </c:numRef>
          </c:val>
          <c:extLst>
            <c:ext xmlns:c16="http://schemas.microsoft.com/office/drawing/2014/chart" uri="{C3380CC4-5D6E-409C-BE32-E72D297353CC}">
              <c16:uniqueId val="{00000000-3088-450C-B1FD-EC542004B1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1099.01</c:v>
                </c:pt>
                <c:pt idx="1">
                  <c:v>686.41</c:v>
                </c:pt>
                <c:pt idx="2">
                  <c:v>827.8</c:v>
                </c:pt>
                <c:pt idx="3">
                  <c:v>632.58000000000004</c:v>
                </c:pt>
                <c:pt idx="4">
                  <c:v>205.9</c:v>
                </c:pt>
              </c:numCache>
            </c:numRef>
          </c:val>
          <c:smooth val="0"/>
          <c:extLst>
            <c:ext xmlns:c16="http://schemas.microsoft.com/office/drawing/2014/chart" uri="{C3380CC4-5D6E-409C-BE32-E72D297353CC}">
              <c16:uniqueId val="{00000001-3088-450C-B1FD-EC542004B1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D4-4F5E-9853-64518006AE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8DD4-4F5E-9853-64518006AE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24.05</c:v>
                </c:pt>
                <c:pt idx="1">
                  <c:v>24.08</c:v>
                </c:pt>
                <c:pt idx="2">
                  <c:v>23.41</c:v>
                </c:pt>
                <c:pt idx="3">
                  <c:v>23.9</c:v>
                </c:pt>
                <c:pt idx="4">
                  <c:v>22.18</c:v>
                </c:pt>
              </c:numCache>
            </c:numRef>
          </c:val>
          <c:extLst>
            <c:ext xmlns:c16="http://schemas.microsoft.com/office/drawing/2014/chart" uri="{C3380CC4-5D6E-409C-BE32-E72D297353CC}">
              <c16:uniqueId val="{00000000-8286-4473-B599-039114B5F0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8286-4473-B599-039114B5F0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843.84</c:v>
                </c:pt>
                <c:pt idx="1">
                  <c:v>854.34</c:v>
                </c:pt>
                <c:pt idx="2">
                  <c:v>870.71</c:v>
                </c:pt>
                <c:pt idx="3">
                  <c:v>840.88</c:v>
                </c:pt>
                <c:pt idx="4">
                  <c:v>922.93</c:v>
                </c:pt>
              </c:numCache>
            </c:numRef>
          </c:val>
          <c:extLst>
            <c:ext xmlns:c16="http://schemas.microsoft.com/office/drawing/2014/chart" uri="{C3380CC4-5D6E-409C-BE32-E72D297353CC}">
              <c16:uniqueId val="{00000000-3E66-4892-8A1C-5DC8DED9C9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3E66-4892-8A1C-5DC8DED9C9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【1,351.99】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60345</v>
      </c>
      <c r="AM8" s="69"/>
      <c r="AN8" s="69"/>
      <c r="AO8" s="69"/>
      <c r="AP8" s="69"/>
      <c r="AQ8" s="69"/>
      <c r="AR8" s="69"/>
      <c r="AS8" s="69"/>
      <c r="AT8" s="68">
        <f>データ!T6</f>
        <v>725.65</v>
      </c>
      <c r="AU8" s="68"/>
      <c r="AV8" s="68"/>
      <c r="AW8" s="68"/>
      <c r="AX8" s="68"/>
      <c r="AY8" s="68"/>
      <c r="AZ8" s="68"/>
      <c r="BA8" s="68"/>
      <c r="BB8" s="68">
        <f>データ!U6</f>
        <v>83.16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99.06</v>
      </c>
      <c r="J10" s="68"/>
      <c r="K10" s="68"/>
      <c r="L10" s="68"/>
      <c r="M10" s="68"/>
      <c r="N10" s="68"/>
      <c r="O10" s="68"/>
      <c r="P10" s="68">
        <f>データ!P6</f>
        <v>0.08</v>
      </c>
      <c r="Q10" s="68"/>
      <c r="R10" s="68"/>
      <c r="S10" s="68"/>
      <c r="T10" s="68"/>
      <c r="U10" s="68"/>
      <c r="V10" s="68"/>
      <c r="W10" s="68">
        <f>データ!Q6</f>
        <v>105.02</v>
      </c>
      <c r="X10" s="68"/>
      <c r="Y10" s="68"/>
      <c r="Z10" s="68"/>
      <c r="AA10" s="68"/>
      <c r="AB10" s="68"/>
      <c r="AC10" s="68"/>
      <c r="AD10" s="69">
        <f>データ!R6</f>
        <v>4045</v>
      </c>
      <c r="AE10" s="69"/>
      <c r="AF10" s="69"/>
      <c r="AG10" s="69"/>
      <c r="AH10" s="69"/>
      <c r="AI10" s="69"/>
      <c r="AJ10" s="69"/>
      <c r="AK10" s="2"/>
      <c r="AL10" s="69">
        <f>データ!V6</f>
        <v>46</v>
      </c>
      <c r="AM10" s="69"/>
      <c r="AN10" s="69"/>
      <c r="AO10" s="69"/>
      <c r="AP10" s="69"/>
      <c r="AQ10" s="69"/>
      <c r="AR10" s="69"/>
      <c r="AS10" s="69"/>
      <c r="AT10" s="68">
        <f>データ!W6</f>
        <v>0.06</v>
      </c>
      <c r="AU10" s="68"/>
      <c r="AV10" s="68"/>
      <c r="AW10" s="68"/>
      <c r="AX10" s="68"/>
      <c r="AY10" s="68"/>
      <c r="AZ10" s="68"/>
      <c r="BA10" s="68"/>
      <c r="BB10" s="68">
        <f>データ!X6</f>
        <v>766.67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【88.54】</v>
      </c>
      <c r="F85" s="26" t="str">
        <f>データ!AT6</f>
        <v>【1,351.99】</v>
      </c>
      <c r="G85" s="26" t="str">
        <f>データ!BE6</f>
        <v>【205.90】</v>
      </c>
      <c r="H85" s="26" t="str">
        <f>データ!BP6</f>
        <v>【126.26】</v>
      </c>
      <c r="I85" s="26" t="str">
        <f>データ!CA6</f>
        <v>【35.87】</v>
      </c>
      <c r="J85" s="26" t="str">
        <f>データ!CL6</f>
        <v>【528.78】</v>
      </c>
      <c r="K85" s="26" t="str">
        <f>データ!CW6</f>
        <v>【26.11】</v>
      </c>
      <c r="L85" s="26" t="str">
        <f>データ!DH6</f>
        <v>【94.97】</v>
      </c>
      <c r="M85" s="26" t="str">
        <f>データ!DS6</f>
        <v>【32.49】</v>
      </c>
      <c r="N85" s="26" t="str">
        <f>データ!ED6</f>
        <v>【0.00】</v>
      </c>
      <c r="O85" s="26" t="str">
        <f>データ!EO6</f>
        <v>【0.00】</v>
      </c>
    </row>
  </sheetData>
  <sheetProtection algorithmName="SHA-512" hashValue="sCuwjBBGE/2c3zgSFM+utk9iQPF2DF/9UPunioTaton7GuPfWeLYhCkGCndX+v0FrYb1kdkS12Q079bJukABNQ==" saltValue="lmWnwz3hcnuEPLRbmXUK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22063</v>
      </c>
      <c r="D6" s="33">
        <f t="shared" si="3"/>
        <v>46</v>
      </c>
      <c r="E6" s="33">
        <f t="shared" si="3"/>
        <v>17</v>
      </c>
      <c r="F6" s="33">
        <f t="shared" si="3"/>
        <v>8</v>
      </c>
      <c r="G6" s="33">
        <f t="shared" si="3"/>
        <v>0</v>
      </c>
      <c r="H6" s="33" t="str">
        <f t="shared" si="3"/>
        <v>青森県　十和田市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99.06</v>
      </c>
      <c r="P6" s="34">
        <f t="shared" si="3"/>
        <v>0.08</v>
      </c>
      <c r="Q6" s="34">
        <f t="shared" si="3"/>
        <v>105.02</v>
      </c>
      <c r="R6" s="34">
        <f t="shared" si="3"/>
        <v>4045</v>
      </c>
      <c r="S6" s="34">
        <f t="shared" si="3"/>
        <v>60345</v>
      </c>
      <c r="T6" s="34">
        <f t="shared" si="3"/>
        <v>725.65</v>
      </c>
      <c r="U6" s="34">
        <f t="shared" si="3"/>
        <v>83.16</v>
      </c>
      <c r="V6" s="34">
        <f t="shared" si="3"/>
        <v>46</v>
      </c>
      <c r="W6" s="34">
        <f t="shared" si="3"/>
        <v>0.06</v>
      </c>
      <c r="X6" s="34">
        <f t="shared" si="3"/>
        <v>766.67</v>
      </c>
      <c r="Y6" s="35">
        <f>IF(Y7="",NA(),Y7)</f>
        <v>27.92</v>
      </c>
      <c r="Z6" s="35">
        <f t="shared" ref="Z6:AH6" si="4">IF(Z7="",NA(),Z7)</f>
        <v>26.32</v>
      </c>
      <c r="AA6" s="35">
        <f t="shared" si="4"/>
        <v>27.36</v>
      </c>
      <c r="AB6" s="35">
        <f t="shared" si="4"/>
        <v>28.16</v>
      </c>
      <c r="AC6" s="35">
        <f t="shared" si="4"/>
        <v>26.98</v>
      </c>
      <c r="AD6" s="35">
        <f t="shared" si="4"/>
        <v>51.22</v>
      </c>
      <c r="AE6" s="35">
        <f t="shared" si="4"/>
        <v>40.090000000000003</v>
      </c>
      <c r="AF6" s="35">
        <f t="shared" si="4"/>
        <v>41.09</v>
      </c>
      <c r="AG6" s="35">
        <f t="shared" si="4"/>
        <v>85.72</v>
      </c>
      <c r="AH6" s="35">
        <f t="shared" si="4"/>
        <v>88.54</v>
      </c>
      <c r="AI6" s="34" t="str">
        <f>IF(AI7="","",IF(AI7="-","【-】","【"&amp;SUBSTITUTE(TEXT(AI7,"#,##0.00"),"-","△")&amp;"】"))</f>
        <v>【88.54】</v>
      </c>
      <c r="AJ6" s="35">
        <f>IF(AJ7="",NA(),AJ7)</f>
        <v>6434.17</v>
      </c>
      <c r="AK6" s="35">
        <f t="shared" ref="AK6:AS6" si="5">IF(AK7="",NA(),AK7)</f>
        <v>6734.09</v>
      </c>
      <c r="AL6" s="35">
        <f t="shared" si="5"/>
        <v>7380.65</v>
      </c>
      <c r="AM6" s="35">
        <f t="shared" si="5"/>
        <v>7475.67</v>
      </c>
      <c r="AN6" s="35">
        <f t="shared" si="5"/>
        <v>8595.06</v>
      </c>
      <c r="AO6" s="35">
        <f t="shared" si="5"/>
        <v>4212.5600000000004</v>
      </c>
      <c r="AP6" s="35">
        <f t="shared" si="5"/>
        <v>4044.84</v>
      </c>
      <c r="AQ6" s="35">
        <f t="shared" si="5"/>
        <v>4451.38</v>
      </c>
      <c r="AR6" s="35">
        <f t="shared" si="5"/>
        <v>3214.1</v>
      </c>
      <c r="AS6" s="35">
        <f t="shared" si="5"/>
        <v>1351.99</v>
      </c>
      <c r="AT6" s="34" t="str">
        <f>IF(AT7="","",IF(AT7="-","【-】","【"&amp;SUBSTITUTE(TEXT(AT7,"#,##0.00"),"-","△")&amp;"】"))</f>
        <v>【1,351.99】</v>
      </c>
      <c r="AU6" s="35">
        <f>IF(AU7="",NA(),AU7)</f>
        <v>179.35</v>
      </c>
      <c r="AV6" s="35">
        <f t="shared" ref="AV6:BD6" si="6">IF(AV7="",NA(),AV7)</f>
        <v>165.05</v>
      </c>
      <c r="AW6" s="35">
        <f t="shared" si="6"/>
        <v>203.02</v>
      </c>
      <c r="AX6" s="35">
        <f t="shared" si="6"/>
        <v>199.57</v>
      </c>
      <c r="AY6" s="35">
        <f t="shared" si="6"/>
        <v>164.75</v>
      </c>
      <c r="AZ6" s="35">
        <f t="shared" si="6"/>
        <v>1099.01</v>
      </c>
      <c r="BA6" s="35">
        <f t="shared" si="6"/>
        <v>686.41</v>
      </c>
      <c r="BB6" s="35">
        <f t="shared" si="6"/>
        <v>827.8</v>
      </c>
      <c r="BC6" s="35">
        <f t="shared" si="6"/>
        <v>632.58000000000004</v>
      </c>
      <c r="BD6" s="35">
        <f t="shared" si="6"/>
        <v>205.9</v>
      </c>
      <c r="BE6" s="34" t="str">
        <f>IF(BE7="","",IF(BE7="-","【-】","【"&amp;SUBSTITUTE(TEXT(BE7,"#,##0.00"),"-","△")&amp;"】"))</f>
        <v>【205.90】</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24.05</v>
      </c>
      <c r="BR6" s="35">
        <f t="shared" ref="BR6:BZ6" si="8">IF(BR7="",NA(),BR7)</f>
        <v>24.08</v>
      </c>
      <c r="BS6" s="35">
        <f t="shared" si="8"/>
        <v>23.41</v>
      </c>
      <c r="BT6" s="35">
        <f t="shared" si="8"/>
        <v>23.9</v>
      </c>
      <c r="BU6" s="35">
        <f t="shared" si="8"/>
        <v>22.18</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843.84</v>
      </c>
      <c r="CC6" s="35">
        <f t="shared" ref="CC6:CK6" si="9">IF(CC7="",NA(),CC7)</f>
        <v>854.34</v>
      </c>
      <c r="CD6" s="35">
        <f t="shared" si="9"/>
        <v>870.71</v>
      </c>
      <c r="CE6" s="35">
        <f t="shared" si="9"/>
        <v>840.88</v>
      </c>
      <c r="CF6" s="35">
        <f t="shared" si="9"/>
        <v>922.93</v>
      </c>
      <c r="CG6" s="35">
        <f t="shared" si="9"/>
        <v>514.20000000000005</v>
      </c>
      <c r="CH6" s="35">
        <f t="shared" si="9"/>
        <v>456.7</v>
      </c>
      <c r="CI6" s="35">
        <f t="shared" si="9"/>
        <v>485</v>
      </c>
      <c r="CJ6" s="35">
        <f t="shared" si="9"/>
        <v>501.56</v>
      </c>
      <c r="CK6" s="35">
        <f t="shared" si="9"/>
        <v>528.78</v>
      </c>
      <c r="CL6" s="34" t="str">
        <f>IF(CL7="","",IF(CL7="-","【-】","【"&amp;SUBSTITUTE(TEXT(CL7,"#,##0.00"),"-","△")&amp;"】"))</f>
        <v>【528.78】</v>
      </c>
      <c r="CM6" s="35">
        <f>IF(CM7="",NA(),CM7)</f>
        <v>33.33</v>
      </c>
      <c r="CN6" s="35">
        <f t="shared" ref="CN6:CV6" si="10">IF(CN7="",NA(),CN7)</f>
        <v>33.33</v>
      </c>
      <c r="CO6" s="35">
        <f t="shared" si="10"/>
        <v>33.33</v>
      </c>
      <c r="CP6" s="35">
        <f t="shared" si="10"/>
        <v>36.67</v>
      </c>
      <c r="CQ6" s="35">
        <f t="shared" si="10"/>
        <v>33.33</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5">
        <f>IF(DI7="",NA(),DI7)</f>
        <v>36.090000000000003</v>
      </c>
      <c r="DJ6" s="35">
        <f t="shared" ref="DJ6:DR6" si="12">IF(DJ7="",NA(),DJ7)</f>
        <v>38.04</v>
      </c>
      <c r="DK6" s="35">
        <f t="shared" si="12"/>
        <v>39.99</v>
      </c>
      <c r="DL6" s="35">
        <f t="shared" si="12"/>
        <v>41.93</v>
      </c>
      <c r="DM6" s="35">
        <f t="shared" si="12"/>
        <v>43.88</v>
      </c>
      <c r="DN6" s="35">
        <f t="shared" si="12"/>
        <v>37.61</v>
      </c>
      <c r="DO6" s="35">
        <f t="shared" si="12"/>
        <v>34.700000000000003</v>
      </c>
      <c r="DP6" s="35">
        <f t="shared" si="12"/>
        <v>37.5</v>
      </c>
      <c r="DQ6" s="35">
        <f t="shared" si="12"/>
        <v>29.79</v>
      </c>
      <c r="DR6" s="35">
        <f t="shared" si="12"/>
        <v>32.49</v>
      </c>
      <c r="DS6" s="34" t="str">
        <f>IF(DS7="","",IF(DS7="-","【-】","【"&amp;SUBSTITUTE(TEXT(DS7,"#,##0.00"),"-","△")&amp;"】"))</f>
        <v>【32.49】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22063</v>
      </c>
      <c r="D7" s="37">
        <v>46</v>
      </c>
      <c r="E7" s="37">
        <v>17</v>
      </c>
      <c r="F7" s="37">
        <v>8</v>
      </c>
      <c r="G7" s="37">
        <v>0</v>
      </c>
      <c r="H7" s="37" t="s">
        <v>96</v>
      </c>
      <c r="I7" s="37" t="s">
        <v>97</v>
      </c>
      <c r="J7" s="37" t="s">
        <v>98</v>
      </c>
      <c r="K7" s="37" t="s">
        <v>99</v>
      </c>
      <c r="L7" s="37" t="s">
        <v>100</v>
      </c>
      <c r="M7" s="37" t="s">
        <v>101</v>
      </c>
      <c r="N7" s="38" t="s">
        <v>102</v>
      </c>
      <c r="O7" s="38">
        <v>99.06</v>
      </c>
      <c r="P7" s="38">
        <v>0.08</v>
      </c>
      <c r="Q7" s="38">
        <v>105.02</v>
      </c>
      <c r="R7" s="38">
        <v>4045</v>
      </c>
      <c r="S7" s="38">
        <v>60345</v>
      </c>
      <c r="T7" s="38">
        <v>725.65</v>
      </c>
      <c r="U7" s="38">
        <v>83.16</v>
      </c>
      <c r="V7" s="38">
        <v>46</v>
      </c>
      <c r="W7" s="38">
        <v>0.06</v>
      </c>
      <c r="X7" s="38">
        <v>766.67</v>
      </c>
      <c r="Y7" s="38">
        <v>27.92</v>
      </c>
      <c r="Z7" s="38">
        <v>26.32</v>
      </c>
      <c r="AA7" s="38">
        <v>27.36</v>
      </c>
      <c r="AB7" s="38">
        <v>28.16</v>
      </c>
      <c r="AC7" s="38">
        <v>26.98</v>
      </c>
      <c r="AD7" s="38">
        <v>51.22</v>
      </c>
      <c r="AE7" s="38">
        <v>40.090000000000003</v>
      </c>
      <c r="AF7" s="38">
        <v>41.09</v>
      </c>
      <c r="AG7" s="38">
        <v>85.72</v>
      </c>
      <c r="AH7" s="38">
        <v>88.54</v>
      </c>
      <c r="AI7" s="38">
        <v>88.54</v>
      </c>
      <c r="AJ7" s="38">
        <v>6434.17</v>
      </c>
      <c r="AK7" s="38">
        <v>6734.09</v>
      </c>
      <c r="AL7" s="38">
        <v>7380.65</v>
      </c>
      <c r="AM7" s="38">
        <v>7475.67</v>
      </c>
      <c r="AN7" s="38">
        <v>8595.06</v>
      </c>
      <c r="AO7" s="38">
        <v>4212.5600000000004</v>
      </c>
      <c r="AP7" s="38">
        <v>4044.84</v>
      </c>
      <c r="AQ7" s="38">
        <v>4451.38</v>
      </c>
      <c r="AR7" s="38">
        <v>3214.1</v>
      </c>
      <c r="AS7" s="38">
        <v>1351.99</v>
      </c>
      <c r="AT7" s="38">
        <v>1351.99</v>
      </c>
      <c r="AU7" s="38">
        <v>179.35</v>
      </c>
      <c r="AV7" s="38">
        <v>165.05</v>
      </c>
      <c r="AW7" s="38">
        <v>203.02</v>
      </c>
      <c r="AX7" s="38">
        <v>199.57</v>
      </c>
      <c r="AY7" s="38">
        <v>164.75</v>
      </c>
      <c r="AZ7" s="38">
        <v>1099.01</v>
      </c>
      <c r="BA7" s="38">
        <v>686.41</v>
      </c>
      <c r="BB7" s="38">
        <v>827.8</v>
      </c>
      <c r="BC7" s="38">
        <v>632.58000000000004</v>
      </c>
      <c r="BD7" s="38">
        <v>205.9</v>
      </c>
      <c r="BE7" s="38">
        <v>205.9</v>
      </c>
      <c r="BF7" s="38">
        <v>0</v>
      </c>
      <c r="BG7" s="38">
        <v>0</v>
      </c>
      <c r="BH7" s="38">
        <v>0</v>
      </c>
      <c r="BI7" s="38">
        <v>0</v>
      </c>
      <c r="BJ7" s="38">
        <v>0</v>
      </c>
      <c r="BK7" s="38">
        <v>274.07</v>
      </c>
      <c r="BL7" s="38">
        <v>243.02</v>
      </c>
      <c r="BM7" s="38">
        <v>196.19</v>
      </c>
      <c r="BN7" s="38">
        <v>129.4</v>
      </c>
      <c r="BO7" s="38">
        <v>126.26</v>
      </c>
      <c r="BP7" s="38">
        <v>126.26</v>
      </c>
      <c r="BQ7" s="38">
        <v>24.05</v>
      </c>
      <c r="BR7" s="38">
        <v>24.08</v>
      </c>
      <c r="BS7" s="38">
        <v>23.41</v>
      </c>
      <c r="BT7" s="38">
        <v>23.9</v>
      </c>
      <c r="BU7" s="38">
        <v>22.18</v>
      </c>
      <c r="BV7" s="38">
        <v>37.06</v>
      </c>
      <c r="BW7" s="38">
        <v>41.35</v>
      </c>
      <c r="BX7" s="38">
        <v>39.07</v>
      </c>
      <c r="BY7" s="38">
        <v>38.409999999999997</v>
      </c>
      <c r="BZ7" s="38">
        <v>35.869999999999997</v>
      </c>
      <c r="CA7" s="38">
        <v>35.869999999999997</v>
      </c>
      <c r="CB7" s="38">
        <v>843.84</v>
      </c>
      <c r="CC7" s="38">
        <v>854.34</v>
      </c>
      <c r="CD7" s="38">
        <v>870.71</v>
      </c>
      <c r="CE7" s="38">
        <v>840.88</v>
      </c>
      <c r="CF7" s="38">
        <v>922.93</v>
      </c>
      <c r="CG7" s="38">
        <v>514.20000000000005</v>
      </c>
      <c r="CH7" s="38">
        <v>456.7</v>
      </c>
      <c r="CI7" s="38">
        <v>485</v>
      </c>
      <c r="CJ7" s="38">
        <v>501.56</v>
      </c>
      <c r="CK7" s="38">
        <v>528.78</v>
      </c>
      <c r="CL7" s="38">
        <v>528.78</v>
      </c>
      <c r="CM7" s="38">
        <v>33.33</v>
      </c>
      <c r="CN7" s="38">
        <v>33.33</v>
      </c>
      <c r="CO7" s="38">
        <v>33.33</v>
      </c>
      <c r="CP7" s="38">
        <v>36.67</v>
      </c>
      <c r="CQ7" s="38">
        <v>33.33</v>
      </c>
      <c r="CR7" s="38">
        <v>27.55</v>
      </c>
      <c r="CS7" s="38">
        <v>27.26</v>
      </c>
      <c r="CT7" s="38">
        <v>27.09</v>
      </c>
      <c r="CU7" s="38">
        <v>26.64</v>
      </c>
      <c r="CV7" s="38">
        <v>26.11</v>
      </c>
      <c r="CW7" s="38">
        <v>26.11</v>
      </c>
      <c r="CX7" s="38">
        <v>100</v>
      </c>
      <c r="CY7" s="38">
        <v>100</v>
      </c>
      <c r="CZ7" s="38">
        <v>100</v>
      </c>
      <c r="DA7" s="38">
        <v>100</v>
      </c>
      <c r="DB7" s="38">
        <v>100</v>
      </c>
      <c r="DC7" s="38">
        <v>94.87</v>
      </c>
      <c r="DD7" s="38">
        <v>94.93</v>
      </c>
      <c r="DE7" s="38">
        <v>95.1</v>
      </c>
      <c r="DF7" s="38">
        <v>95.52</v>
      </c>
      <c r="DG7" s="38">
        <v>94.97</v>
      </c>
      <c r="DH7" s="38">
        <v>94.97</v>
      </c>
      <c r="DI7" s="38">
        <v>36.090000000000003</v>
      </c>
      <c r="DJ7" s="38">
        <v>38.04</v>
      </c>
      <c r="DK7" s="38">
        <v>39.99</v>
      </c>
      <c r="DL7" s="38">
        <v>41.93</v>
      </c>
      <c r="DM7" s="38">
        <v>43.88</v>
      </c>
      <c r="DN7" s="38">
        <v>37.61</v>
      </c>
      <c r="DO7" s="38">
        <v>34.700000000000003</v>
      </c>
      <c r="DP7" s="38">
        <v>37.5</v>
      </c>
      <c r="DQ7" s="38">
        <v>29.79</v>
      </c>
      <c r="DR7" s="38">
        <v>32.49</v>
      </c>
      <c r="DS7" s="38">
        <v>32.49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2022-01-15T02:40:18Z</cp:lastPrinted>
  <dcterms:created xsi:type="dcterms:W3CDTF">2021-12-03T07:37:14Z</dcterms:created>
  <dcterms:modified xsi:type="dcterms:W3CDTF">2022-01-15T02:40:19Z</dcterms:modified>
  <cp:category/>
</cp:coreProperties>
</file>