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_takamura\Desktop\220106＿経営比較分析表分析等\各課から\駐車場\"/>
    </mc:Choice>
  </mc:AlternateContent>
  <workbookProtection workbookAlgorithmName="SHA-512" workbookHashValue="D4mUCxHIgJYB3jzSpC91GYVjcYtdObUsrC7DTcOayl/xU5SmUcdv/Cc+NN9Z7H13ttGt+IT3pwGcLuWIYrA85A==" workbookSaltValue="VUxHqvoUzi4/3LP7jFRjO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IE76" i="4"/>
  <c r="BZ30" i="4"/>
  <c r="LT76" i="4"/>
  <c r="GQ51" i="4"/>
  <c r="LH30" i="4"/>
  <c r="BZ51" i="4"/>
  <c r="GQ30" i="4"/>
  <c r="FX30" i="4"/>
  <c r="BG30" i="4"/>
  <c r="FX51" i="4"/>
  <c r="KO30" i="4"/>
  <c r="AV76" i="4"/>
  <c r="KO51" i="4"/>
  <c r="HP76" i="4"/>
  <c r="LE76" i="4"/>
  <c r="BG51" i="4"/>
  <c r="FE51" i="4"/>
  <c r="HA76" i="4"/>
  <c r="AN51" i="4"/>
  <c r="FE30" i="4"/>
  <c r="AN30" i="4"/>
  <c r="AG76" i="4"/>
  <c r="JV51" i="4"/>
  <c r="KP76" i="4"/>
  <c r="JV30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<sst xmlns="http://schemas.openxmlformats.org/spreadsheetml/2006/main" count="278" uniqueCount="132">
  <si>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</si>
  <si>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</si>
  <si>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</si>
  <si>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</si>
  <si>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</si>
  <si>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</si>
  <si>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</si>
  <si>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</si>
  <si>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</si>
  <si>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</si>
  <si>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</si>
  <si>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</si>
  <si>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</si>
  <si>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</si>
  <si>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</si>
  <si>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</si>
  <si>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</si>
  <si>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</si>
  <si>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</si>
  <si>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</si>
  <si>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</si>
  <si>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</si>
  <si>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</si>
  <si>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</si>
  <si>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</si>
  <si>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</si>
  <si>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</si>
  <si>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</si>
  <si>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</si>
  <si>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</si>
  <si>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</si>
  <si>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</si>
  <si>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</si>
  <si>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</si>
  <si>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</si>
  <si>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</si>
  <si>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</si>
  <si>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</si>
  <si>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</si>
  <si>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</si>
  <si>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</si>
  <si>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</si>
  <si>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</si>
  <si>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</si>
  <si>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</si>
  <si>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</si>
  <si>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</si>
  <si>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</si>
  <si>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</si>
  <si>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</si>
  <si>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</si>
  <si>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</si>
  <si>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</si>
  <si>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</si>
  <si>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</si>
  <si>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</si>
  <si>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</si>
  <si>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</si>
  <si>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</si>
  <si>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</si>
  <si>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</si>
  <si>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</si>
  <si>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</si>
  <si>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</si>
  <si>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</si>
  <si>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</si>
  <si>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</si>
  <si>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</si>
  <si>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</si>
  <si>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</si>
  <si>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</si>
  <si>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</si>
  <si>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</si>
  <si>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</si>
  <si>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</si>
  <si>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</si>
  <si>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</si>
  <si>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</si>
  <si>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</si>
  <si>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</si>
  <si>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</si>
  <si>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</si>
  <si>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</si>
  <si>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</si>
  <si>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</si>
  <si>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</si>
  <si>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</si>
  <si>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</si>
  <si>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</si>
  <si>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</si>
  <si>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</si>
  <si>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</si>
  <si>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</si>
  <si>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</si>
  <si>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</si>
  <si>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</si>
  <si>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</si>
  <si>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</si>
  <si>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</si>
  <si>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</si>
  <si>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</si>
  <si>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</si>
  <si>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</si>
  <si>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</si>
  <si>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</si>
  <si>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</si>
  <si>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</si>
  <si>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</si>
  <si>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</si>
  <si>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</si>
  <si>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八戸市</t>
  </si>
  <si>
    <t>八戸市中央駐車場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</si>
  <si>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</si>
  <si>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</si>
  <si>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</si>
  <si>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</si>
  <si>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</si>
  <si>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</si>
  <si>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</si>
  <si>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</si>
  <si>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</si>
  <si>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</si>
  <si>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</si>
  <si>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</si>
  <si>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</si>
  <si>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</si>
  <si>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</si>
  <si>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</si>
  <si>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今後、改築事業の借入金の返済が続くことから、令和３年度から一般会計繰入金が発生する。一般会計繰入金をできる限り抑えるよう、維持管理等の削減に努めていきたい。</t>
    <phoneticPr fontId="5"/>
  </si>
  <si>
    <t>⑪稼働率
　令和２年度は、新型コロナウイルスの影響により、利用台数が減少したが、今後の利用台数は増加傾向になると予想されるため、稼働率は上昇していくと考えられる。</t>
    <rPh sb="6" eb="8">
      <t>レイワ</t>
    </rPh>
    <rPh sb="13" eb="15">
      <t>シンガタ</t>
    </rPh>
    <rPh sb="23" eb="25">
      <t>エイキョウ</t>
    </rPh>
    <rPh sb="34" eb="36">
      <t>ゲンショウ</t>
    </rPh>
    <rPh sb="43" eb="45">
      <t>リヨウ</t>
    </rPh>
    <rPh sb="45" eb="47">
      <t>ダイスウ</t>
    </rPh>
    <rPh sb="48" eb="50">
      <t>ゾウカ</t>
    </rPh>
    <rPh sb="64" eb="66">
      <t>カドウ</t>
    </rPh>
    <rPh sb="66" eb="67">
      <t>リツ</t>
    </rPh>
    <rPh sb="68" eb="70">
      <t>ジョウショウ</t>
    </rPh>
    <rPh sb="75" eb="76">
      <t>カンガ</t>
    </rPh>
    <phoneticPr fontId="5"/>
  </si>
  <si>
    <t>⑦敷地の地価
　当該価格は、令和元年度と同額であったが、周辺の八戸市中心街の地価は、令和元年度から引き続き下落した。今後も下落傾向が続くと予想しており、当該駐車場の地価も下落していくと予想される。
⑩企業債残高対料金収入比率
　前年度より収入が減少したため、数値が増加した。今後も、残高が減るまでは高い数値が続くと予想される。</t>
    <rPh sb="49" eb="50">
      <t>ヒ</t>
    </rPh>
    <rPh sb="51" eb="52">
      <t>ツヅ</t>
    </rPh>
    <rPh sb="53" eb="55">
      <t>ゲラク</t>
    </rPh>
    <rPh sb="61" eb="63">
      <t>ゲラク</t>
    </rPh>
    <rPh sb="76" eb="78">
      <t>トウガイ</t>
    </rPh>
    <rPh sb="78" eb="81">
      <t>チュウシャジョウ</t>
    </rPh>
    <rPh sb="82" eb="84">
      <t>チカ</t>
    </rPh>
    <rPh sb="85" eb="87">
      <t>ゲラク</t>
    </rPh>
    <rPh sb="92" eb="94">
      <t>ヨソウ</t>
    </rPh>
    <rPh sb="114" eb="117">
      <t>ゼンネンド</t>
    </rPh>
    <rPh sb="122" eb="124">
      <t>ゲンショウ</t>
    </rPh>
    <rPh sb="132" eb="134">
      <t>ゾウカ</t>
    </rPh>
    <rPh sb="137" eb="139">
      <t>コンゴ</t>
    </rPh>
    <rPh sb="141" eb="143">
      <t>ザンダカ</t>
    </rPh>
    <phoneticPr fontId="5"/>
  </si>
  <si>
    <t>①収益的収支比率
　平成30年度に改築事業が完了し、収入が増加したことにより、数値が100％を超え黒字となっているものの、今後、改築事業費の借入金の返済が長期間に及ぶため、当該比率が100％を切り赤字で推移すると予想される。
④売上高ＧＯＰ比率
　当該駐車場は、主に八戸市庁舎への来庁者が利用するため、安定した収入が得られることから、今後も同程度の数値になると予想される。
⑤EBITDA
　新型コロナウイルスの影響により収入が減少したことに伴い、令和元年度より数値が下がった。今後は、改築事業費の元金の返済が始まることに伴い、一般会計から繰入金を入れるため、さらに数値が下がると予想される。</t>
    <rPh sb="10" eb="12">
      <t>ヘイセイ</t>
    </rPh>
    <rPh sb="14" eb="16">
      <t>ネンド</t>
    </rPh>
    <rPh sb="124" eb="126">
      <t>トウガイ</t>
    </rPh>
    <rPh sb="126" eb="129">
      <t>チュウシャジョウ</t>
    </rPh>
    <rPh sb="131" eb="132">
      <t>オモ</t>
    </rPh>
    <rPh sb="133" eb="135">
      <t>ハチノヘ</t>
    </rPh>
    <rPh sb="135" eb="137">
      <t>シチョウ</t>
    </rPh>
    <rPh sb="137" eb="138">
      <t>シャ</t>
    </rPh>
    <rPh sb="140" eb="142">
      <t>ライチョウ</t>
    </rPh>
    <rPh sb="142" eb="143">
      <t>モノ</t>
    </rPh>
    <rPh sb="144" eb="146">
      <t>リヨウ</t>
    </rPh>
    <rPh sb="151" eb="153">
      <t>アンテイ</t>
    </rPh>
    <rPh sb="155" eb="157">
      <t>シュウニュウ</t>
    </rPh>
    <rPh sb="158" eb="159">
      <t>エ</t>
    </rPh>
    <rPh sb="170" eb="173">
      <t>ドウテイド</t>
    </rPh>
    <rPh sb="174" eb="176">
      <t>スウチ</t>
    </rPh>
    <rPh sb="196" eb="198">
      <t>シンガタ</t>
    </rPh>
    <rPh sb="206" eb="208">
      <t>エイキョウ</t>
    </rPh>
    <rPh sb="211" eb="213">
      <t>シュウニュウ</t>
    </rPh>
    <rPh sb="214" eb="216">
      <t>ゲンショウ</t>
    </rPh>
    <rPh sb="221" eb="222">
      <t>トモナ</t>
    </rPh>
    <rPh sb="224" eb="226">
      <t>レイワ</t>
    </rPh>
    <rPh sb="226" eb="227">
      <t>ガン</t>
    </rPh>
    <rPh sb="231" eb="233">
      <t>スウチ</t>
    </rPh>
    <rPh sb="234" eb="235">
      <t>サ</t>
    </rPh>
    <rPh sb="261" eb="262">
      <t>トモナ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</si>
</sst>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83</c:v>
                </c:pt>
                <c:pt idx="2">
                  <c:v>226.9</c:v>
                </c:pt>
                <c:pt idx="3">
                  <c:v>271.10000000000002</c:v>
                </c:pt>
                <c:pt idx="4">
                  <c:v>144.4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31-44A1-A129-B7B8C4EB8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98824"/>
        <c:axId val="13315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164.9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31-44A1-A129-B7B8C4EB8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98824"/>
        <c:axId val="133155144"/>
      </c:lineChart>
      <c:catAx>
        <c:axId val="132998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3155144"/>
        <c:crosses val="autoZero"/>
        <c:auto val="1"/>
        <c:lblAlgn val="ctr"/>
        <c:lblOffset val="100"/>
        <c:noMultiLvlLbl val="1"/>
      </c:catAx>
      <c:valAx>
        <c:axId val="13315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2998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1177.7</c:v>
                </c:pt>
                <c:pt idx="1">
                  <c:v>5477.9</c:v>
                </c:pt>
                <c:pt idx="2">
                  <c:v>2619.8000000000002</c:v>
                </c:pt>
                <c:pt idx="3">
                  <c:v>1811.6</c:v>
                </c:pt>
                <c:pt idx="4">
                  <c:v>2239.9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8D-401D-AFD8-46085ACA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770904"/>
        <c:axId val="351771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69.3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8D-401D-AFD8-46085ACA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70904"/>
        <c:axId val="351771288"/>
      </c:lineChart>
      <c:catAx>
        <c:axId val="351770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1771288"/>
        <c:crosses val="autoZero"/>
        <c:auto val="1"/>
        <c:lblAlgn val="ctr"/>
        <c:lblOffset val="100"/>
        <c:noMultiLvlLbl val="1"/>
      </c:catAx>
      <c:valAx>
        <c:axId val="351771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1770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2-454A-A44C-1C942EB54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095504"/>
        <c:axId val="35209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82-454A-A44C-1C942EB54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095504"/>
        <c:axId val="352095888"/>
      </c:lineChart>
      <c:catAx>
        <c:axId val="352095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095888"/>
        <c:crosses val="autoZero"/>
        <c:auto val="1"/>
        <c:lblAlgn val="ctr"/>
        <c:lblOffset val="100"/>
        <c:noMultiLvlLbl val="1"/>
      </c:catAx>
      <c:valAx>
        <c:axId val="35209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095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D7-471D-BFFF-6417C629C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271408"/>
        <c:axId val="35219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D7-471D-BFFF-6417C629C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71408"/>
        <c:axId val="352199856"/>
      </c:lineChart>
      <c:catAx>
        <c:axId val="352271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199856"/>
        <c:crosses val="autoZero"/>
        <c:auto val="1"/>
        <c:lblAlgn val="ctr"/>
        <c:lblOffset val="100"/>
        <c:noMultiLvlLbl val="1"/>
      </c:catAx>
      <c:valAx>
        <c:axId val="35219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271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5B-43F9-92C9-B1A56AA10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359168"/>
        <c:axId val="352359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5B-43F9-92C9-B1A56AA10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59168"/>
        <c:axId val="352359560"/>
      </c:lineChart>
      <c:catAx>
        <c:axId val="352359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359560"/>
        <c:crosses val="autoZero"/>
        <c:auto val="1"/>
        <c:lblAlgn val="ctr"/>
        <c:lblOffset val="100"/>
        <c:noMultiLvlLbl val="1"/>
      </c:catAx>
      <c:valAx>
        <c:axId val="352359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359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F2-41D6-B8BC-D00C159DD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358776"/>
        <c:axId val="35235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255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F2-41D6-B8BC-D00C159DD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58776"/>
        <c:axId val="352359952"/>
      </c:lineChart>
      <c:catAx>
        <c:axId val="352358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359952"/>
        <c:crosses val="autoZero"/>
        <c:auto val="1"/>
        <c:lblAlgn val="ctr"/>
        <c:lblOffset val="100"/>
        <c:noMultiLvlLbl val="1"/>
      </c:catAx>
      <c:valAx>
        <c:axId val="35235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2358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40.9</c:v>
                </c:pt>
                <c:pt idx="1">
                  <c:v>38.6</c:v>
                </c:pt>
                <c:pt idx="2">
                  <c:v>145</c:v>
                </c:pt>
                <c:pt idx="3">
                  <c:v>208.7</c:v>
                </c:pt>
                <c:pt idx="4">
                  <c:v>182.1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1A-4E49-BEBF-390031EFF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360344"/>
        <c:axId val="35236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140.30000000000001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1A-4E49-BEBF-390031EFF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60344"/>
        <c:axId val="352360736"/>
      </c:lineChart>
      <c:catAx>
        <c:axId val="352360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360736"/>
        <c:crosses val="autoZero"/>
        <c:auto val="1"/>
        <c:lblAlgn val="ctr"/>
        <c:lblOffset val="100"/>
        <c:noMultiLvlLbl val="1"/>
      </c:catAx>
      <c:valAx>
        <c:axId val="35236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360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34.5</c:v>
                </c:pt>
                <c:pt idx="1">
                  <c:v>59.9</c:v>
                </c:pt>
                <c:pt idx="2">
                  <c:v>54</c:v>
                </c:pt>
                <c:pt idx="3">
                  <c:v>60.6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0D-4449-A05C-620ACF5F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358384"/>
        <c:axId val="352570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-15.9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0D-4449-A05C-620ACF5F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58384"/>
        <c:axId val="352570488"/>
      </c:lineChart>
      <c:catAx>
        <c:axId val="352358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570488"/>
        <c:crosses val="autoZero"/>
        <c:auto val="1"/>
        <c:lblAlgn val="ctr"/>
        <c:lblOffset val="100"/>
        <c:noMultiLvlLbl val="1"/>
      </c:catAx>
      <c:valAx>
        <c:axId val="352570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358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5079</c:v>
                </c:pt>
                <c:pt idx="1">
                  <c:v>14384</c:v>
                </c:pt>
                <c:pt idx="2">
                  <c:v>82979</c:v>
                </c:pt>
                <c:pt idx="3">
                  <c:v>115831</c:v>
                </c:pt>
                <c:pt idx="4">
                  <c:v>37250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3D-479B-A93A-7A826CBE3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568136"/>
        <c:axId val="35256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13473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3D-479B-A93A-7A826CBE3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568136"/>
        <c:axId val="352568528"/>
      </c:lineChart>
      <c:catAx>
        <c:axId val="352568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568528"/>
        <c:crosses val="autoZero"/>
        <c:auto val="1"/>
        <c:lblAlgn val="ctr"/>
        <c:lblOffset val="100"/>
        <c:noMultiLvlLbl val="1"/>
      </c:catAx>
      <c:valAx>
        <c:axId val="35256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2568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D8" zoomScale="70" zoomScaleNormal="7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青森県八戸市　八戸市中央駐車場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12001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436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160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52.6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83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226.9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271.10000000000002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144.4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40.9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38.6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145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208.7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182.1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156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218.3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255.1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225.1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164.9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135.6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134.5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134.9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129.9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140.30000000000001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34.5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59.9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54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60.6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55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5079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14384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82979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115831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37250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27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27.9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30.9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13.1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-15.9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19504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18068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25902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23067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13473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128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114279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1177.7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5477.9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2619.8000000000002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1811.6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2239.9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283.7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263.39999999999998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178.3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1310.7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69.3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kYg2bQdaSPMGAzfm91+L+9ufBfz+xRdx6imSROqU7gSGbX9PmTnL6SpYulhVA0ApnSKZDbfyoQP/vD5M+ahXw==" saltValue="UGXQAr4SGdYmDcgJSliqZ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99</v>
      </c>
      <c r="AM5" s="59" t="s">
        <v>91</v>
      </c>
      <c r="AN5" s="59" t="s">
        <v>100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101</v>
      </c>
      <c r="AV5" s="59" t="s">
        <v>89</v>
      </c>
      <c r="AW5" s="59" t="s">
        <v>99</v>
      </c>
      <c r="AX5" s="59" t="s">
        <v>102</v>
      </c>
      <c r="AY5" s="59" t="s">
        <v>100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99</v>
      </c>
      <c r="BI5" s="59" t="s">
        <v>102</v>
      </c>
      <c r="BJ5" s="59" t="s">
        <v>100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99</v>
      </c>
      <c r="BT5" s="59" t="s">
        <v>102</v>
      </c>
      <c r="BU5" s="59" t="s">
        <v>100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99</v>
      </c>
      <c r="CE5" s="59" t="s">
        <v>102</v>
      </c>
      <c r="CF5" s="59" t="s">
        <v>100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103</v>
      </c>
      <c r="CR5" s="59" t="s">
        <v>91</v>
      </c>
      <c r="CS5" s="59" t="s">
        <v>100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104</v>
      </c>
      <c r="DB5" s="59" t="s">
        <v>99</v>
      </c>
      <c r="DC5" s="59" t="s">
        <v>91</v>
      </c>
      <c r="DD5" s="59" t="s">
        <v>100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99</v>
      </c>
      <c r="DN5" s="59" t="s">
        <v>102</v>
      </c>
      <c r="DO5" s="59" t="s">
        <v>105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106</v>
      </c>
      <c r="B6" s="60">
        <f>B8</f>
        <v>2020</v>
      </c>
      <c r="C6" s="60">
        <f t="shared" ref="C6:X6" si="1">C8</f>
        <v>22039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青森県八戸市</v>
      </c>
      <c r="I6" s="60" t="str">
        <f t="shared" si="1"/>
        <v>八戸市中央駐車場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44</v>
      </c>
      <c r="S6" s="62" t="str">
        <f t="shared" si="1"/>
        <v>公共施設</v>
      </c>
      <c r="T6" s="62" t="str">
        <f t="shared" si="1"/>
        <v>無</v>
      </c>
      <c r="U6" s="63">
        <f t="shared" si="1"/>
        <v>12001</v>
      </c>
      <c r="V6" s="63">
        <f t="shared" si="1"/>
        <v>436</v>
      </c>
      <c r="W6" s="63">
        <f t="shared" si="1"/>
        <v>160</v>
      </c>
      <c r="X6" s="62" t="str">
        <f t="shared" si="1"/>
        <v>代行制</v>
      </c>
      <c r="Y6" s="64">
        <f>IF(Y8="-",NA(),Y8)</f>
        <v>52.6</v>
      </c>
      <c r="Z6" s="64">
        <f t="shared" ref="Z6:AH6" si="2">IF(Z8="-",NA(),Z8)</f>
        <v>83</v>
      </c>
      <c r="AA6" s="64">
        <f t="shared" si="2"/>
        <v>226.9</v>
      </c>
      <c r="AB6" s="64">
        <f t="shared" si="2"/>
        <v>271.10000000000002</v>
      </c>
      <c r="AC6" s="64">
        <f t="shared" si="2"/>
        <v>144.4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225.1</v>
      </c>
      <c r="AH6" s="64">
        <f t="shared" si="2"/>
        <v>164.9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3.2</v>
      </c>
      <c r="AS6" s="64">
        <f t="shared" si="3"/>
        <v>9.9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14</v>
      </c>
      <c r="BD6" s="65">
        <f t="shared" si="4"/>
        <v>255</v>
      </c>
      <c r="BE6" s="63" t="str">
        <f>IF(BE8="-","",IF(BE8="-","【-】","【"&amp;SUBSTITUTE(TEXT(BE8,"#,##0"),"-","△")&amp;"】"))</f>
        <v>【2,345】</v>
      </c>
      <c r="BF6" s="64">
        <f>IF(BF8="-",NA(),BF8)</f>
        <v>34.5</v>
      </c>
      <c r="BG6" s="64">
        <f t="shared" ref="BG6:BO6" si="5">IF(BG8="-",NA(),BG8)</f>
        <v>59.9</v>
      </c>
      <c r="BH6" s="64">
        <f t="shared" si="5"/>
        <v>54</v>
      </c>
      <c r="BI6" s="64">
        <f t="shared" si="5"/>
        <v>60.6</v>
      </c>
      <c r="BJ6" s="64">
        <f t="shared" si="5"/>
        <v>55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13.1</v>
      </c>
      <c r="BO6" s="64">
        <f t="shared" si="5"/>
        <v>-15.9</v>
      </c>
      <c r="BP6" s="61" t="str">
        <f>IF(BP8="-","",IF(BP8="-","【-】","【"&amp;SUBSTITUTE(TEXT(BP8,"#,##0.0"),"-","△")&amp;"】"))</f>
        <v>【△65.9】</v>
      </c>
      <c r="BQ6" s="65">
        <f>IF(BQ8="-",NA(),BQ8)</f>
        <v>5079</v>
      </c>
      <c r="BR6" s="65">
        <f t="shared" ref="BR6:BZ6" si="6">IF(BR8="-",NA(),BR8)</f>
        <v>14384</v>
      </c>
      <c r="BS6" s="65">
        <f t="shared" si="6"/>
        <v>82979</v>
      </c>
      <c r="BT6" s="65">
        <f t="shared" si="6"/>
        <v>115831</v>
      </c>
      <c r="BU6" s="65">
        <f t="shared" si="6"/>
        <v>37250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23067</v>
      </c>
      <c r="BZ6" s="65">
        <f t="shared" si="6"/>
        <v>13473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114279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1177.7</v>
      </c>
      <c r="DA6" s="64">
        <f t="shared" ref="DA6:DI6" si="8">IF(DA8="-",NA(),DA8)</f>
        <v>5477.9</v>
      </c>
      <c r="DB6" s="64">
        <f t="shared" si="8"/>
        <v>2619.8000000000002</v>
      </c>
      <c r="DC6" s="64">
        <f t="shared" si="8"/>
        <v>1811.6</v>
      </c>
      <c r="DD6" s="64">
        <f t="shared" si="8"/>
        <v>2239.9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1310.7</v>
      </c>
      <c r="DI6" s="64">
        <f t="shared" si="8"/>
        <v>69.3</v>
      </c>
      <c r="DJ6" s="61" t="str">
        <f>IF(DJ8="-","",IF(DJ8="-","【-】","【"&amp;SUBSTITUTE(TEXT(DJ8,"#,##0.0"),"-","△")&amp;"】"))</f>
        <v>【183.4】</v>
      </c>
      <c r="DK6" s="64">
        <f>IF(DK8="-",NA(),DK8)</f>
        <v>40.9</v>
      </c>
      <c r="DL6" s="64">
        <f t="shared" ref="DL6:DT6" si="9">IF(DL8="-",NA(),DL8)</f>
        <v>38.6</v>
      </c>
      <c r="DM6" s="64">
        <f t="shared" si="9"/>
        <v>145</v>
      </c>
      <c r="DN6" s="64">
        <f t="shared" si="9"/>
        <v>208.7</v>
      </c>
      <c r="DO6" s="64">
        <f t="shared" si="9"/>
        <v>182.1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129.9</v>
      </c>
      <c r="DT6" s="64">
        <f t="shared" si="9"/>
        <v>140.30000000000001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108</v>
      </c>
      <c r="B7" s="60">
        <f t="shared" ref="B7:X7" si="10">B8</f>
        <v>2020</v>
      </c>
      <c r="C7" s="60">
        <f t="shared" si="10"/>
        <v>22039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青森県　八戸市</v>
      </c>
      <c r="I7" s="60" t="str">
        <f t="shared" si="10"/>
        <v>八戸市中央駐車場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44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12001</v>
      </c>
      <c r="V7" s="63">
        <f t="shared" si="10"/>
        <v>436</v>
      </c>
      <c r="W7" s="63">
        <f t="shared" si="10"/>
        <v>160</v>
      </c>
      <c r="X7" s="62" t="str">
        <f t="shared" si="10"/>
        <v>代行制</v>
      </c>
      <c r="Y7" s="64">
        <f>Y8</f>
        <v>52.6</v>
      </c>
      <c r="Z7" s="64">
        <f t="shared" ref="Z7:AH7" si="11">Z8</f>
        <v>83</v>
      </c>
      <c r="AA7" s="64">
        <f t="shared" si="11"/>
        <v>226.9</v>
      </c>
      <c r="AB7" s="64">
        <f t="shared" si="11"/>
        <v>271.10000000000002</v>
      </c>
      <c r="AC7" s="64">
        <f t="shared" si="11"/>
        <v>144.4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225.1</v>
      </c>
      <c r="AH7" s="64">
        <f t="shared" si="11"/>
        <v>164.9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3.2</v>
      </c>
      <c r="AS7" s="64">
        <f t="shared" si="12"/>
        <v>9.9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14</v>
      </c>
      <c r="BD7" s="65">
        <f t="shared" si="13"/>
        <v>255</v>
      </c>
      <c r="BE7" s="63"/>
      <c r="BF7" s="64">
        <f>BF8</f>
        <v>34.5</v>
      </c>
      <c r="BG7" s="64">
        <f t="shared" ref="BG7:BO7" si="14">BG8</f>
        <v>59.9</v>
      </c>
      <c r="BH7" s="64">
        <f t="shared" si="14"/>
        <v>54</v>
      </c>
      <c r="BI7" s="64">
        <f t="shared" si="14"/>
        <v>60.6</v>
      </c>
      <c r="BJ7" s="64">
        <f t="shared" si="14"/>
        <v>55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13.1</v>
      </c>
      <c r="BO7" s="64">
        <f t="shared" si="14"/>
        <v>-15.9</v>
      </c>
      <c r="BP7" s="61"/>
      <c r="BQ7" s="65">
        <f>BQ8</f>
        <v>5079</v>
      </c>
      <c r="BR7" s="65">
        <f t="shared" ref="BR7:BZ7" si="15">BR8</f>
        <v>14384</v>
      </c>
      <c r="BS7" s="65">
        <f t="shared" si="15"/>
        <v>82979</v>
      </c>
      <c r="BT7" s="65">
        <f t="shared" si="15"/>
        <v>115831</v>
      </c>
      <c r="BU7" s="65">
        <f t="shared" si="15"/>
        <v>37250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23067</v>
      </c>
      <c r="BZ7" s="65">
        <f t="shared" si="15"/>
        <v>13473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114279</v>
      </c>
      <c r="CN7" s="63">
        <f>CN8</f>
        <v>0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1177.7</v>
      </c>
      <c r="DA7" s="64">
        <f t="shared" ref="DA7:DI7" si="16">DA8</f>
        <v>5477.9</v>
      </c>
      <c r="DB7" s="64">
        <f t="shared" si="16"/>
        <v>2619.8000000000002</v>
      </c>
      <c r="DC7" s="64">
        <f t="shared" si="16"/>
        <v>1811.6</v>
      </c>
      <c r="DD7" s="64">
        <f t="shared" si="16"/>
        <v>2239.9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1310.7</v>
      </c>
      <c r="DI7" s="64">
        <f t="shared" si="16"/>
        <v>69.3</v>
      </c>
      <c r="DJ7" s="61"/>
      <c r="DK7" s="64">
        <f>DK8</f>
        <v>40.9</v>
      </c>
      <c r="DL7" s="64">
        <f t="shared" ref="DL7:DT7" si="17">DL8</f>
        <v>38.6</v>
      </c>
      <c r="DM7" s="64">
        <f t="shared" si="17"/>
        <v>145</v>
      </c>
      <c r="DN7" s="64">
        <f t="shared" si="17"/>
        <v>208.7</v>
      </c>
      <c r="DO7" s="64">
        <f t="shared" si="17"/>
        <v>182.1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129.9</v>
      </c>
      <c r="DT7" s="64">
        <f t="shared" si="17"/>
        <v>140.30000000000001</v>
      </c>
      <c r="DU7" s="61"/>
    </row>
    <row r="8" spans="1:125" s="66" customFormat="1" x14ac:dyDescent="0.15">
      <c r="A8" s="49"/>
      <c r="B8" s="67">
        <v>2020</v>
      </c>
      <c r="C8" s="67">
        <v>22039</v>
      </c>
      <c r="D8" s="67">
        <v>47</v>
      </c>
      <c r="E8" s="67">
        <v>14</v>
      </c>
      <c r="F8" s="67">
        <v>0</v>
      </c>
      <c r="G8" s="67">
        <v>1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44</v>
      </c>
      <c r="S8" s="69" t="s">
        <v>120</v>
      </c>
      <c r="T8" s="69" t="s">
        <v>121</v>
      </c>
      <c r="U8" s="70">
        <v>12001</v>
      </c>
      <c r="V8" s="70">
        <v>436</v>
      </c>
      <c r="W8" s="70">
        <v>160</v>
      </c>
      <c r="X8" s="69" t="s">
        <v>122</v>
      </c>
      <c r="Y8" s="71">
        <v>52.6</v>
      </c>
      <c r="Z8" s="71">
        <v>83</v>
      </c>
      <c r="AA8" s="71">
        <v>226.9</v>
      </c>
      <c r="AB8" s="71">
        <v>271.10000000000002</v>
      </c>
      <c r="AC8" s="71">
        <v>144.4</v>
      </c>
      <c r="AD8" s="71">
        <v>156</v>
      </c>
      <c r="AE8" s="71">
        <v>218.3</v>
      </c>
      <c r="AF8" s="71">
        <v>255.1</v>
      </c>
      <c r="AG8" s="71">
        <v>225.1</v>
      </c>
      <c r="AH8" s="71">
        <v>164.9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5.6</v>
      </c>
      <c r="AP8" s="71">
        <v>3.5</v>
      </c>
      <c r="AQ8" s="71">
        <v>3.8</v>
      </c>
      <c r="AR8" s="71">
        <v>3.2</v>
      </c>
      <c r="AS8" s="71">
        <v>9.9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40</v>
      </c>
      <c r="BA8" s="72">
        <v>28</v>
      </c>
      <c r="BB8" s="72">
        <v>27</v>
      </c>
      <c r="BC8" s="72">
        <v>14</v>
      </c>
      <c r="BD8" s="72">
        <v>255</v>
      </c>
      <c r="BE8" s="72">
        <v>2345</v>
      </c>
      <c r="BF8" s="71">
        <v>34.5</v>
      </c>
      <c r="BG8" s="71">
        <v>59.9</v>
      </c>
      <c r="BH8" s="71">
        <v>54</v>
      </c>
      <c r="BI8" s="71">
        <v>60.6</v>
      </c>
      <c r="BJ8" s="71">
        <v>55</v>
      </c>
      <c r="BK8" s="71">
        <v>27.9</v>
      </c>
      <c r="BL8" s="71">
        <v>30.9</v>
      </c>
      <c r="BM8" s="71">
        <v>32.4</v>
      </c>
      <c r="BN8" s="71">
        <v>13.1</v>
      </c>
      <c r="BO8" s="71">
        <v>-15.9</v>
      </c>
      <c r="BP8" s="68">
        <v>-65.900000000000006</v>
      </c>
      <c r="BQ8" s="72">
        <v>5079</v>
      </c>
      <c r="BR8" s="72">
        <v>14384</v>
      </c>
      <c r="BS8" s="72">
        <v>82979</v>
      </c>
      <c r="BT8" s="73">
        <v>115831</v>
      </c>
      <c r="BU8" s="73">
        <v>37250</v>
      </c>
      <c r="BV8" s="72">
        <v>19504</v>
      </c>
      <c r="BW8" s="72">
        <v>18068</v>
      </c>
      <c r="BX8" s="72">
        <v>25902</v>
      </c>
      <c r="BY8" s="72">
        <v>23067</v>
      </c>
      <c r="BZ8" s="72">
        <v>13473</v>
      </c>
      <c r="CA8" s="70">
        <v>3932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114279</v>
      </c>
      <c r="CN8" s="70">
        <v>0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1177.7</v>
      </c>
      <c r="DA8" s="71">
        <v>5477.9</v>
      </c>
      <c r="DB8" s="71">
        <v>2619.8000000000002</v>
      </c>
      <c r="DC8" s="71">
        <v>1811.6</v>
      </c>
      <c r="DD8" s="71">
        <v>2239.9</v>
      </c>
      <c r="DE8" s="71">
        <v>283.7</v>
      </c>
      <c r="DF8" s="71">
        <v>263.39999999999998</v>
      </c>
      <c r="DG8" s="71">
        <v>178.3</v>
      </c>
      <c r="DH8" s="71">
        <v>1310.7</v>
      </c>
      <c r="DI8" s="71">
        <v>69.3</v>
      </c>
      <c r="DJ8" s="68">
        <v>183.4</v>
      </c>
      <c r="DK8" s="71">
        <v>40.9</v>
      </c>
      <c r="DL8" s="71">
        <v>38.6</v>
      </c>
      <c r="DM8" s="71">
        <v>145</v>
      </c>
      <c r="DN8" s="71">
        <v>208.7</v>
      </c>
      <c r="DO8" s="71">
        <v>182.1</v>
      </c>
      <c r="DP8" s="71">
        <v>135.6</v>
      </c>
      <c r="DQ8" s="71">
        <v>134.5</v>
      </c>
      <c r="DR8" s="71">
        <v>134.9</v>
      </c>
      <c r="DS8" s="71">
        <v>129.9</v>
      </c>
      <c r="DT8" s="71">
        <v>140.30000000000001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2022-01-20T02:21:57Z</cp:lastPrinted>
  <dcterms:created xsi:type="dcterms:W3CDTF">2021-12-17T05:59:59Z</dcterms:created>
  <dcterms:modified xsi:type="dcterms:W3CDTF">2022-01-20T02:22:00Z</dcterms:modified>
  <cp:category/>
</cp:coreProperties>
</file>