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10.42.10.154\経理係\財政課より\経営比較分析表\R3作成(R2決算)\R4.1.18ダウンロード\"/>
    </mc:Choice>
  </mc:AlternateContent>
  <xr:revisionPtr revIDLastSave="0" documentId="13_ncr:1_{B0C81A6B-ACC6-4333-9B19-5FA77860025C}" xr6:coauthVersionLast="47" xr6:coauthVersionMax="47" xr10:uidLastSave="{00000000-0000-0000-0000-000000000000}"/>
  <workbookProtection workbookAlgorithmName="SHA-512" workbookHashValue="juNGa8YF+0ukIX5+Y1VoOvSZICuN9eL0fNrTB0CsSwY4fKAyOvJPIntUoCw3QlbUCDEu3/gZuKHynIhsUbjxfw==" workbookSaltValue="Ee81b4JjtiY5bXK/Wty4J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G85" i="4"/>
  <c r="F85" i="4"/>
  <c r="E85" i="4"/>
  <c r="AT10" i="4"/>
  <c r="AD10" i="4"/>
  <c r="W10" i="4"/>
  <c r="I10" i="4"/>
  <c r="BB8"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<sst xmlns="http://schemas.openxmlformats.org/spreadsheetml/2006/main" count="231" uniqueCount="117">
  <si>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</si>
  <si>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</si>
  <si>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</si>
  <si>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</si>
  <si>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</si>
  <si>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</si>
  <si>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</si>
  <si>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</si>
  <si>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</si>
  <si>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</si>
  <si>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</si>
  <si>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</si>
  <si>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</si>
  <si>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</si>
  <si>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</si>
  <si>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</si>
  <si>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</si>
  <si>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</si>
  <si>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</si>
  <si>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</si>
  <si>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</si>
  <si>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</si>
  <si>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</si>
  <si>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</si>
  <si>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</si>
  <si>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</si>
  <si>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</si>
  <si>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</si>
  <si>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</si>
  <si>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</si>
  <si>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</si>
  <si>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</si>
  <si>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</si>
  <si>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</si>
  <si>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</si>
  <si>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</si>
  <si>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</si>
  <si>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</si>
  <si>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</si>
  <si>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</si>
  <si>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</si>
  <si>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</si>
  <si>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</si>
  <si>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</si>
  <si>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</si>
  <si>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</si>
  <si>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</si>
  <si>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</si>
  <si>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</si>
  <si>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</si>
  <si>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</si>
  <si>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</si>
  <si>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</si>
  <si>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</si>
  <si>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</si>
  <si>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</si>
  <si>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</si>
  <si>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</si>
  <si>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</si>
  <si>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</si>
  <si>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</si>
  <si>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</si>
  <si>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</si>
  <si>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</si>
  <si>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</si>
  <si>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</si>
  <si>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</si>
  <si>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</si>
  <si>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</si>
  <si>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</si>
  <si>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</si>
  <si>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</si>
  <si>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</si>
  <si>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</si>
  <si>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</si>
  <si>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</si>
  <si>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</si>
  <si>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</si>
  <si>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</si>
  <si>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</si>
  <si>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</si>
  <si>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</si>
  <si>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</si>
  <si>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</si>
  <si>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</si>
  <si>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</si>
  <si>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</si>
  <si>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</si>
  <si>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</si>
  <si>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</si>
  <si>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</si>
  <si>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</si>
  <si>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</si>
  <si>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</si>
  <si>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</si>
  <si>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</si>
  <si>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</si>
  <si>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</si>
  <si>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</si>
  <si>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</si>
  <si>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</si>
  <si>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</si>
  <si>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</si>
  <si>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</si>
  <si>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</si>
  <si>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</si>
  <si>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</si>
  <si>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</si>
  <si>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</si>
  <si>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</si>
  <si>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</si>
  <si>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</si>
  <si>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</si>
  <si>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</si>
  <si>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特定環境保全公共下水道事業については、類似団体と比較し、経常収支比率は値が低く、累積欠損金比率は値が高い。
　しかし、下水道事業全体で見ると、平成28年度に累積欠損金が解消され、収支は安定している。
　企業債残高については、平成27年度から未整備地区の整備を開始したため、企業債残高比率が大きく上昇している。
　比率は、今後横ばいで推移すると考えられるが、投資対象の費用対効果の精査と効率的な施設整備を基本として、可能な限り費用を抑制し、更なる将来の投資に備える財源確保に努める。
　また、当市では事業ごとの経営状況により、使用料をそれぞれに設定するのでは、結果的に実施された事業の不採算部分の責任を地域住民が負わされ、料金格差が生じることで、住居地域による不公平感が否めないことから、統一の料金設定を採用している。
　そのため、事業ごとの分析では経営状況はあまり好ましくないが、下水道事業全体で考えると、概ね健全な経営状況にあると言える。</t>
    <rPh sb="1" eb="3">
      <t>トクテイ</t>
    </rPh>
    <rPh sb="3" eb="7">
      <t>カンキョウホゼン</t>
    </rPh>
    <rPh sb="7" eb="14">
      <t>コウキョウゲスイドウジギョウ</t>
    </rPh>
    <rPh sb="20" eb="22">
      <t>ルイジ</t>
    </rPh>
    <rPh sb="22" eb="24">
      <t>ダンタイ</t>
    </rPh>
    <rPh sb="25" eb="27">
      <t>ヒカク</t>
    </rPh>
    <rPh sb="29" eb="35">
      <t>ケイジョウシュウシヒリツ</t>
    </rPh>
    <rPh sb="36" eb="37">
      <t>アタイ</t>
    </rPh>
    <rPh sb="38" eb="39">
      <t>ヒク</t>
    </rPh>
    <rPh sb="41" eb="48">
      <t>ルイセキケッソンキンヒリツ</t>
    </rPh>
    <rPh sb="49" eb="50">
      <t>アタイ</t>
    </rPh>
    <rPh sb="51" eb="52">
      <t>タカ</t>
    </rPh>
    <rPh sb="60" eb="63">
      <t>ゲスイドウ</t>
    </rPh>
    <rPh sb="63" eb="65">
      <t>ジギョウ</t>
    </rPh>
    <rPh sb="65" eb="67">
      <t>ゼンタイ</t>
    </rPh>
    <rPh sb="68" eb="69">
      <t>ミ</t>
    </rPh>
    <rPh sb="72" eb="74">
      <t>ヘイセイ</t>
    </rPh>
    <rPh sb="76" eb="78">
      <t>ネンド</t>
    </rPh>
    <rPh sb="79" eb="84">
      <t>ルイセキケッソンキン</t>
    </rPh>
    <rPh sb="85" eb="87">
      <t>カイショウ</t>
    </rPh>
    <rPh sb="90" eb="92">
      <t>シュウシ</t>
    </rPh>
    <rPh sb="93" eb="95">
      <t>アンテイ</t>
    </rPh>
    <rPh sb="102" eb="107">
      <t>キギョウサイザンダカ</t>
    </rPh>
    <rPh sb="113" eb="115">
      <t>ヘイセイ</t>
    </rPh>
    <rPh sb="117" eb="119">
      <t>ネンド</t>
    </rPh>
    <rPh sb="121" eb="126">
      <t>ミセイビチク</t>
    </rPh>
    <rPh sb="127" eb="129">
      <t>セイビ</t>
    </rPh>
    <rPh sb="130" eb="132">
      <t>カイシ</t>
    </rPh>
    <rPh sb="137" eb="144">
      <t>キギョウサイザンダカヒリツ</t>
    </rPh>
    <rPh sb="145" eb="146">
      <t>オオ</t>
    </rPh>
    <rPh sb="148" eb="150">
      <t>ジョウショウ</t>
    </rPh>
    <rPh sb="157" eb="159">
      <t>ヒリツ</t>
    </rPh>
    <rPh sb="161" eb="163">
      <t>コンゴ</t>
    </rPh>
    <rPh sb="163" eb="164">
      <t>ヨコ</t>
    </rPh>
    <rPh sb="167" eb="169">
      <t>スイイ</t>
    </rPh>
    <rPh sb="172" eb="173">
      <t>カンガ</t>
    </rPh>
    <rPh sb="179" eb="183">
      <t>トウシタイショウ</t>
    </rPh>
    <rPh sb="184" eb="189">
      <t>ヒヨウタイコウカ</t>
    </rPh>
    <rPh sb="190" eb="192">
      <t>セイサ</t>
    </rPh>
    <rPh sb="193" eb="196">
      <t>コウリツテキ</t>
    </rPh>
    <rPh sb="197" eb="201">
      <t>シセツセイビ</t>
    </rPh>
    <rPh sb="202" eb="204">
      <t>キホン</t>
    </rPh>
    <rPh sb="208" eb="210">
      <t>カノウ</t>
    </rPh>
    <rPh sb="211" eb="212">
      <t>カギ</t>
    </rPh>
    <rPh sb="213" eb="215">
      <t>ヒヨウ</t>
    </rPh>
    <rPh sb="216" eb="218">
      <t>ヨクセイ</t>
    </rPh>
    <rPh sb="220" eb="221">
      <t>サラ</t>
    </rPh>
    <rPh sb="223" eb="225">
      <t>ショウライ</t>
    </rPh>
    <rPh sb="226" eb="228">
      <t>トウシ</t>
    </rPh>
    <rPh sb="229" eb="230">
      <t>ソナ</t>
    </rPh>
    <rPh sb="232" eb="236">
      <t>ザイゲンカクホ</t>
    </rPh>
    <rPh sb="237" eb="238">
      <t>ツト</t>
    </rPh>
    <rPh sb="246" eb="248">
      <t>トウシ</t>
    </rPh>
    <rPh sb="250" eb="252">
      <t>ジギョウ</t>
    </rPh>
    <rPh sb="255" eb="259">
      <t>ケイエイジョウキョウ</t>
    </rPh>
    <rPh sb="263" eb="266">
      <t>シヨウリョウ</t>
    </rPh>
    <rPh sb="272" eb="274">
      <t>セッテイ</t>
    </rPh>
    <rPh sb="280" eb="283">
      <t>ケッカテキ</t>
    </rPh>
    <rPh sb="284" eb="286">
      <t>ジッシ</t>
    </rPh>
    <rPh sb="289" eb="291">
      <t>ジギョウ</t>
    </rPh>
    <rPh sb="292" eb="297">
      <t>フサイサンブブン</t>
    </rPh>
    <rPh sb="298" eb="300">
      <t>セキニン</t>
    </rPh>
    <rPh sb="301" eb="305">
      <t>チイキジュウミン</t>
    </rPh>
    <rPh sb="306" eb="307">
      <t>オ</t>
    </rPh>
    <rPh sb="311" eb="316">
      <t>リョウキン</t>
    </rPh>
    <rPh sb="316" eb="317">
      <t>ショウ</t>
    </rPh>
    <rPh sb="323" eb="327">
      <t>ジュウキョチイキ</t>
    </rPh>
    <rPh sb="330" eb="334">
      <t>フコウヘイカン</t>
    </rPh>
    <rPh sb="335" eb="336">
      <t>イナ</t>
    </rPh>
    <rPh sb="344" eb="346">
      <t>トウイツ</t>
    </rPh>
    <rPh sb="347" eb="351">
      <t>リョウキンセッテイ</t>
    </rPh>
    <rPh sb="352" eb="354">
      <t>サイヨウ</t>
    </rPh>
    <rPh sb="366" eb="368">
      <t>ジギョウ</t>
    </rPh>
    <rPh sb="371" eb="373">
      <t>ブンセキ</t>
    </rPh>
    <rPh sb="375" eb="379">
      <t>ケイエイジョウキョウ</t>
    </rPh>
    <rPh sb="383" eb="384">
      <t>コノ</t>
    </rPh>
    <rPh sb="391" eb="398">
      <t>ゲスイドウジギョウゼンタイ</t>
    </rPh>
    <rPh sb="399" eb="400">
      <t>カンガ</t>
    </rPh>
    <rPh sb="404" eb="405">
      <t>オオム</t>
    </rPh>
    <rPh sb="406" eb="408">
      <t>ケンゼン</t>
    </rPh>
    <rPh sb="409" eb="413">
      <t>ケイエイジョウキョウ</t>
    </rPh>
    <rPh sb="417" eb="418">
      <t>イ</t>
    </rPh>
    <phoneticPr fontId="4"/>
  </si>
  <si>
    <t>　老朽化の状況については、類似団体と比較すると、有形固定資産減価償却率は減少傾向にあり、管渠老朽化率についても、対象となる管渠が発生していないことから、現状では施設などの改築・更新は必要ないと考える。
　しかし、今後施設などの老朽化が進み、改築・更新が必要となった際には、一気に費用が増加しないように計画的に更新していくことに留意しなければならない。</t>
    <rPh sb="1" eb="4">
      <t>ロウキュウカ</t>
    </rPh>
    <rPh sb="5" eb="7">
      <t>ジョウキョウ</t>
    </rPh>
    <rPh sb="13" eb="17">
      <t>ルイジダンタイ</t>
    </rPh>
    <rPh sb="18" eb="20">
      <t>ヒカク</t>
    </rPh>
    <rPh sb="24" eb="30">
      <t>ユウケイコテイシサン</t>
    </rPh>
    <rPh sb="30" eb="35">
      <t>ゲンカショウキャクリツ</t>
    </rPh>
    <rPh sb="36" eb="40">
      <t>ゲンショウケイコウ</t>
    </rPh>
    <rPh sb="44" eb="49">
      <t>カンキョロウキュウカ</t>
    </rPh>
    <rPh sb="49" eb="50">
      <t>リツ</t>
    </rPh>
    <rPh sb="56" eb="58">
      <t>タイショウ</t>
    </rPh>
    <rPh sb="61" eb="63">
      <t>カンキョ</t>
    </rPh>
    <rPh sb="64" eb="66">
      <t>ハッセイ</t>
    </rPh>
    <rPh sb="76" eb="78">
      <t>ゲンジョウ</t>
    </rPh>
    <rPh sb="80" eb="82">
      <t>シセツ</t>
    </rPh>
    <rPh sb="85" eb="87">
      <t>カイチク</t>
    </rPh>
    <rPh sb="88" eb="90">
      <t>コウシン</t>
    </rPh>
    <rPh sb="91" eb="93">
      <t>ヒツヨウ</t>
    </rPh>
    <rPh sb="96" eb="97">
      <t>カンガ</t>
    </rPh>
    <rPh sb="106" eb="108">
      <t>コンゴ</t>
    </rPh>
    <rPh sb="108" eb="110">
      <t>シセツ</t>
    </rPh>
    <rPh sb="113" eb="116">
      <t>ロウキュウカ</t>
    </rPh>
    <rPh sb="117" eb="118">
      <t>スス</t>
    </rPh>
    <rPh sb="120" eb="122">
      <t>カイチク</t>
    </rPh>
    <rPh sb="123" eb="125">
      <t>コウシン</t>
    </rPh>
    <rPh sb="126" eb="128">
      <t>ヒツヨウ</t>
    </rPh>
    <rPh sb="132" eb="133">
      <t>サイ</t>
    </rPh>
    <rPh sb="136" eb="138">
      <t>イッキ</t>
    </rPh>
    <rPh sb="139" eb="141">
      <t>ヒヨウ</t>
    </rPh>
    <rPh sb="142" eb="144">
      <t>ゾウカ</t>
    </rPh>
    <rPh sb="150" eb="153">
      <t>ケイカクテキ</t>
    </rPh>
    <rPh sb="154" eb="156">
      <t>コウシン</t>
    </rPh>
    <rPh sb="163" eb="165">
      <t>リュウイ</t>
    </rPh>
    <phoneticPr fontId="4"/>
  </si>
  <si>
    <t>　今後は、人口減少に伴い、使用料収入も減少していくことから、公共下水道事業の負担とならないよう、水洗化率向上に向けた督励活動や、できる限りの維持管理費用の削減と老朽化した施設などの適正な維持管理を行いながら、計画的に更新を行っていくことが必要である。</t>
    <rPh sb="1" eb="3">
      <t>コンゴ</t>
    </rPh>
    <rPh sb="48" eb="52">
      <t>スイセンカリツ</t>
    </rPh>
    <rPh sb="52" eb="54">
      <t>コウジョウ</t>
    </rPh>
    <rPh sb="55" eb="56">
      <t>ム</t>
    </rPh>
    <rPh sb="58" eb="62">
      <t>トクレイカツドウ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</si>
</sst>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quot;-&quot;">
                  <c:v>0.25</c:v>
                </c:pt>
              </c:numCache>
            </c:numRef>
          </c:val>
          <c:extLst>
            <c:ext xmlns:c16="http://schemas.microsoft.com/office/drawing/2014/chart" uri="{C3380CC4-5D6E-409C-BE32-E72D297353CC}">
              <c16:uniqueId val="{00000000-28ED-43C6-9048-8694700C0B9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0.06</c:v>
                </c:pt>
              </c:numCache>
            </c:numRef>
          </c:val>
          <c:smooth val="0"/>
          <c:extLst>
            <c:ext xmlns:c16="http://schemas.microsoft.com/office/drawing/2014/chart" uri="{C3380CC4-5D6E-409C-BE32-E72D297353CC}">
              <c16:uniqueId val="{00000001-28ED-43C6-9048-8694700C0B9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52.55</c:v>
                </c:pt>
                <c:pt idx="1">
                  <c:v>60.55</c:v>
                </c:pt>
                <c:pt idx="2">
                  <c:v>68.09</c:v>
                </c:pt>
                <c:pt idx="3">
                  <c:v>64.180000000000007</c:v>
                </c:pt>
                <c:pt idx="4">
                  <c:v>40.58</c:v>
                </c:pt>
              </c:numCache>
            </c:numRef>
          </c:val>
          <c:extLst>
            <c:ext xmlns:c16="http://schemas.microsoft.com/office/drawing/2014/chart" uri="{C3380CC4-5D6E-409C-BE32-E72D297353CC}">
              <c16:uniqueId val="{00000000-4A00-4BCD-AAA2-54DE7F1909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45.87</c:v>
                </c:pt>
              </c:numCache>
            </c:numRef>
          </c:val>
          <c:smooth val="0"/>
          <c:extLst>
            <c:ext xmlns:c16="http://schemas.microsoft.com/office/drawing/2014/chart" uri="{C3380CC4-5D6E-409C-BE32-E72D297353CC}">
              <c16:uniqueId val="{00000001-4A00-4BCD-AAA2-54DE7F1909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94.2</c:v>
                </c:pt>
                <c:pt idx="1">
                  <c:v>94.28</c:v>
                </c:pt>
                <c:pt idx="2">
                  <c:v>94.69</c:v>
                </c:pt>
                <c:pt idx="3">
                  <c:v>95.21</c:v>
                </c:pt>
                <c:pt idx="4">
                  <c:v>78.739999999999995</c:v>
                </c:pt>
              </c:numCache>
            </c:numRef>
          </c:val>
          <c:extLst>
            <c:ext xmlns:c16="http://schemas.microsoft.com/office/drawing/2014/chart" uri="{C3380CC4-5D6E-409C-BE32-E72D297353CC}">
              <c16:uniqueId val="{00000000-2545-4835-86C5-4344993A091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87.65</c:v>
                </c:pt>
              </c:numCache>
            </c:numRef>
          </c:val>
          <c:smooth val="0"/>
          <c:extLst>
            <c:ext xmlns:c16="http://schemas.microsoft.com/office/drawing/2014/chart" uri="{C3380CC4-5D6E-409C-BE32-E72D297353CC}">
              <c16:uniqueId val="{00000001-2545-4835-86C5-4344993A091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92.8</c:v>
                </c:pt>
                <c:pt idx="1">
                  <c:v>79.260000000000005</c:v>
                </c:pt>
                <c:pt idx="2">
                  <c:v>81.31</c:v>
                </c:pt>
                <c:pt idx="3">
                  <c:v>82.98</c:v>
                </c:pt>
                <c:pt idx="4">
                  <c:v>70.13</c:v>
                </c:pt>
              </c:numCache>
            </c:numRef>
          </c:val>
          <c:extLst>
            <c:ext xmlns:c16="http://schemas.microsoft.com/office/drawing/2014/chart" uri="{C3380CC4-5D6E-409C-BE32-E72D297353CC}">
              <c16:uniqueId val="{00000000-5DF1-43D2-9DB6-5C6FB1D0AE6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102.7</c:v>
                </c:pt>
              </c:numCache>
            </c:numRef>
          </c:val>
          <c:smooth val="0"/>
          <c:extLst>
            <c:ext xmlns:c16="http://schemas.microsoft.com/office/drawing/2014/chart" uri="{C3380CC4-5D6E-409C-BE32-E72D297353CC}">
              <c16:uniqueId val="{00000001-5DF1-43D2-9DB6-5C6FB1D0AE6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30.04</c:v>
                </c:pt>
                <c:pt idx="1">
                  <c:v>28.29</c:v>
                </c:pt>
                <c:pt idx="2">
                  <c:v>24.56</c:v>
                </c:pt>
                <c:pt idx="3">
                  <c:v>19</c:v>
                </c:pt>
                <c:pt idx="4">
                  <c:v>21.54</c:v>
                </c:pt>
              </c:numCache>
            </c:numRef>
          </c:val>
          <c:extLst>
            <c:ext xmlns:c16="http://schemas.microsoft.com/office/drawing/2014/chart" uri="{C3380CC4-5D6E-409C-BE32-E72D297353CC}">
              <c16:uniqueId val="{00000000-67BE-4829-8F59-0C497BEB6D7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29.24</c:v>
                </c:pt>
              </c:numCache>
            </c:numRef>
          </c:val>
          <c:smooth val="0"/>
          <c:extLst>
            <c:ext xmlns:c16="http://schemas.microsoft.com/office/drawing/2014/chart" uri="{C3380CC4-5D6E-409C-BE32-E72D297353CC}">
              <c16:uniqueId val="{00000001-67BE-4829-8F59-0C497BEB6D7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A8-4D3A-913E-4D5EE3FEE3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c:v>0</c:v>
                </c:pt>
              </c:numCache>
            </c:numRef>
          </c:val>
          <c:smooth val="0"/>
          <c:extLst>
            <c:ext xmlns:c16="http://schemas.microsoft.com/office/drawing/2014/chart" uri="{C3380CC4-5D6E-409C-BE32-E72D297353CC}">
              <c16:uniqueId val="{00000001-20A8-4D3A-913E-4D5EE3FEE3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469.54</c:v>
                </c:pt>
                <c:pt idx="1">
                  <c:v>539</c:v>
                </c:pt>
                <c:pt idx="2">
                  <c:v>611.53</c:v>
                </c:pt>
                <c:pt idx="3">
                  <c:v>648.73</c:v>
                </c:pt>
                <c:pt idx="4">
                  <c:v>758.24</c:v>
                </c:pt>
              </c:numCache>
            </c:numRef>
          </c:val>
          <c:extLst>
            <c:ext xmlns:c16="http://schemas.microsoft.com/office/drawing/2014/chart" uri="{C3380CC4-5D6E-409C-BE32-E72D297353CC}">
              <c16:uniqueId val="{00000000-7A62-4A98-A2ED-5C3A27C96DD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48.2</c:v>
                </c:pt>
              </c:numCache>
            </c:numRef>
          </c:val>
          <c:smooth val="0"/>
          <c:extLst>
            <c:ext xmlns:c16="http://schemas.microsoft.com/office/drawing/2014/chart" uri="{C3380CC4-5D6E-409C-BE32-E72D297353CC}">
              <c16:uniqueId val="{00000001-7A62-4A98-A2ED-5C3A27C96DD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3.95</c:v>
                </c:pt>
                <c:pt idx="1">
                  <c:v>5.16</c:v>
                </c:pt>
                <c:pt idx="2">
                  <c:v>7.44</c:v>
                </c:pt>
                <c:pt idx="3">
                  <c:v>7.83</c:v>
                </c:pt>
                <c:pt idx="4">
                  <c:v>7.71</c:v>
                </c:pt>
              </c:numCache>
            </c:numRef>
          </c:val>
          <c:extLst>
            <c:ext xmlns:c16="http://schemas.microsoft.com/office/drawing/2014/chart" uri="{C3380CC4-5D6E-409C-BE32-E72D297353CC}">
              <c16:uniqueId val="{00000000-1F0F-40D3-A47C-383B5C3C2B3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46.85</c:v>
                </c:pt>
              </c:numCache>
            </c:numRef>
          </c:val>
          <c:smooth val="0"/>
          <c:extLst>
            <c:ext xmlns:c16="http://schemas.microsoft.com/office/drawing/2014/chart" uri="{C3380CC4-5D6E-409C-BE32-E72D297353CC}">
              <c16:uniqueId val="{00000001-1F0F-40D3-A47C-383B5C3C2B3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1950.63</c:v>
                </c:pt>
                <c:pt idx="1">
                  <c:v>2620.8200000000002</c:v>
                </c:pt>
                <c:pt idx="2">
                  <c:v>3202.38</c:v>
                </c:pt>
                <c:pt idx="3">
                  <c:v>5255.78</c:v>
                </c:pt>
                <c:pt idx="4">
                  <c:v>4850.34</c:v>
                </c:pt>
              </c:numCache>
            </c:numRef>
          </c:val>
          <c:extLst>
            <c:ext xmlns:c16="http://schemas.microsoft.com/office/drawing/2014/chart" uri="{C3380CC4-5D6E-409C-BE32-E72D297353CC}">
              <c16:uniqueId val="{00000000-4019-4E66-A906-E1C8C553215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1268.6300000000001</c:v>
                </c:pt>
              </c:numCache>
            </c:numRef>
          </c:val>
          <c:smooth val="0"/>
          <c:extLst>
            <c:ext xmlns:c16="http://schemas.microsoft.com/office/drawing/2014/chart" uri="{C3380CC4-5D6E-409C-BE32-E72D297353CC}">
              <c16:uniqueId val="{00000001-4019-4E66-A906-E1C8C553215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95.58</c:v>
                </c:pt>
                <c:pt idx="1">
                  <c:v>69.209999999999994</c:v>
                </c:pt>
                <c:pt idx="2">
                  <c:v>70.599999999999994</c:v>
                </c:pt>
                <c:pt idx="3">
                  <c:v>71.61</c:v>
                </c:pt>
                <c:pt idx="4">
                  <c:v>45.1</c:v>
                </c:pt>
              </c:numCache>
            </c:numRef>
          </c:val>
          <c:extLst>
            <c:ext xmlns:c16="http://schemas.microsoft.com/office/drawing/2014/chart" uri="{C3380CC4-5D6E-409C-BE32-E72D297353CC}">
              <c16:uniqueId val="{00000000-59DA-4EE0-AC61-B078DD3AB77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82.88</c:v>
                </c:pt>
              </c:numCache>
            </c:numRef>
          </c:val>
          <c:smooth val="0"/>
          <c:extLst>
            <c:ext xmlns:c16="http://schemas.microsoft.com/office/drawing/2014/chart" uri="{C3380CC4-5D6E-409C-BE32-E72D297353CC}">
              <c16:uniqueId val="{00000001-59DA-4EE0-AC61-B078DD3AB77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171.87</c:v>
                </c:pt>
                <c:pt idx="1">
                  <c:v>233.3</c:v>
                </c:pt>
                <c:pt idx="2">
                  <c:v>226.66</c:v>
                </c:pt>
                <c:pt idx="3">
                  <c:v>225.99</c:v>
                </c:pt>
                <c:pt idx="4">
                  <c:v>370.67</c:v>
                </c:pt>
              </c:numCache>
            </c:numRef>
          </c:val>
          <c:extLst>
            <c:ext xmlns:c16="http://schemas.microsoft.com/office/drawing/2014/chart" uri="{C3380CC4-5D6E-409C-BE32-E72D297353CC}">
              <c16:uniqueId val="{00000000-46E1-4A63-8904-11D4ABF02EF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187.76</c:v>
                </c:pt>
              </c:numCache>
            </c:numRef>
          </c:val>
          <c:smooth val="0"/>
          <c:extLst>
            <c:ext xmlns:c16="http://schemas.microsoft.com/office/drawing/2014/chart" uri="{C3380CC4-5D6E-409C-BE32-E72D297353CC}">
              <c16:uniqueId val="{00000001-46E1-4A63-8904-11D4ABF02EF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弘前市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168479</v>
      </c>
      <c r="AM8" s="69"/>
      <c r="AN8" s="69"/>
      <c r="AO8" s="69"/>
      <c r="AP8" s="69"/>
      <c r="AQ8" s="69"/>
      <c r="AR8" s="69"/>
      <c r="AS8" s="69"/>
      <c r="AT8" s="68">
        <f>データ!T6</f>
        <v>524.20000000000005</v>
      </c>
      <c r="AU8" s="68"/>
      <c r="AV8" s="68"/>
      <c r="AW8" s="68"/>
      <c r="AX8" s="68"/>
      <c r="AY8" s="68"/>
      <c r="AZ8" s="68"/>
      <c r="BA8" s="68"/>
      <c r="BB8" s="68">
        <f>データ!U6</f>
        <v>321.39999999999998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37.51</v>
      </c>
      <c r="J10" s="68"/>
      <c r="K10" s="68"/>
      <c r="L10" s="68"/>
      <c r="M10" s="68"/>
      <c r="N10" s="68"/>
      <c r="O10" s="68"/>
      <c r="P10" s="68">
        <f>データ!P6</f>
        <v>1.47</v>
      </c>
      <c r="Q10" s="68"/>
      <c r="R10" s="68"/>
      <c r="S10" s="68"/>
      <c r="T10" s="68"/>
      <c r="U10" s="68"/>
      <c r="V10" s="68"/>
      <c r="W10" s="68">
        <f>データ!Q6</f>
        <v>78.91</v>
      </c>
      <c r="X10" s="68"/>
      <c r="Y10" s="68"/>
      <c r="Z10" s="68"/>
      <c r="AA10" s="68"/>
      <c r="AB10" s="68"/>
      <c r="AC10" s="68"/>
      <c r="AD10" s="69">
        <f>データ!R6</f>
        <v>3145</v>
      </c>
      <c r="AE10" s="69"/>
      <c r="AF10" s="69"/>
      <c r="AG10" s="69"/>
      <c r="AH10" s="69"/>
      <c r="AI10" s="69"/>
      <c r="AJ10" s="69"/>
      <c r="AK10" s="2"/>
      <c r="AL10" s="69">
        <f>データ!V6</f>
        <v>2455</v>
      </c>
      <c r="AM10" s="69"/>
      <c r="AN10" s="69"/>
      <c r="AO10" s="69"/>
      <c r="AP10" s="69"/>
      <c r="AQ10" s="69"/>
      <c r="AR10" s="69"/>
      <c r="AS10" s="69"/>
      <c r="AT10" s="68">
        <f>データ!W6</f>
        <v>1</v>
      </c>
      <c r="AU10" s="68"/>
      <c r="AV10" s="68"/>
      <c r="AW10" s="68"/>
      <c r="AX10" s="68"/>
      <c r="AY10" s="68"/>
      <c r="AZ10" s="68"/>
      <c r="BA10" s="68"/>
      <c r="BB10" s="68">
        <f>データ!X6</f>
        <v>2455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eqYc8PpQUNLB/LMPkU7lYoWAecSel5xb6fwYgHJTaRJNQiIaissPAgD6/8kuHI+jBn9SXgpj3zb/62qixhuteQ==" saltValue="jzWSkCUwWuGmZdkGjhKQ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22021</v>
      </c>
      <c r="D6" s="33">
        <f t="shared" si="3"/>
        <v>46</v>
      </c>
      <c r="E6" s="33">
        <f t="shared" si="3"/>
        <v>17</v>
      </c>
      <c r="F6" s="33">
        <f t="shared" si="3"/>
        <v>4</v>
      </c>
      <c r="G6" s="33">
        <f t="shared" si="3"/>
        <v>0</v>
      </c>
      <c r="H6" s="33" t="str">
        <f t="shared" si="3"/>
        <v>青森県　弘前市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37.51</v>
      </c>
      <c r="P6" s="34">
        <f t="shared" si="3"/>
        <v>1.47</v>
      </c>
      <c r="Q6" s="34">
        <f t="shared" si="3"/>
        <v>78.91</v>
      </c>
      <c r="R6" s="34">
        <f t="shared" si="3"/>
        <v>3145</v>
      </c>
      <c r="S6" s="34">
        <f t="shared" si="3"/>
        <v>168479</v>
      </c>
      <c r="T6" s="34">
        <f t="shared" si="3"/>
        <v>524.20000000000005</v>
      </c>
      <c r="U6" s="34">
        <f t="shared" si="3"/>
        <v>321.39999999999998</v>
      </c>
      <c r="V6" s="34">
        <f t="shared" si="3"/>
        <v>2455</v>
      </c>
      <c r="W6" s="34">
        <f t="shared" si="3"/>
        <v>1</v>
      </c>
      <c r="X6" s="34">
        <f t="shared" si="3"/>
        <v>2455</v>
      </c>
      <c r="Y6" s="35">
        <f>IF(Y7="",NA(),Y7)</f>
        <v>92.8</v>
      </c>
      <c r="Z6" s="35">
        <f t="shared" ref="Z6:AH6" si="4">IF(Z7="",NA(),Z7)</f>
        <v>79.260000000000005</v>
      </c>
      <c r="AA6" s="35">
        <f t="shared" si="4"/>
        <v>81.31</v>
      </c>
      <c r="AB6" s="35">
        <f t="shared" si="4"/>
        <v>82.98</v>
      </c>
      <c r="AC6" s="35">
        <f t="shared" si="4"/>
        <v>70.13</v>
      </c>
      <c r="AD6" s="35">
        <f t="shared" si="4"/>
        <v>100.85</v>
      </c>
      <c r="AE6" s="35">
        <f t="shared" si="4"/>
        <v>102.13</v>
      </c>
      <c r="AF6" s="35">
        <f t="shared" si="4"/>
        <v>101.72</v>
      </c>
      <c r="AG6" s="35">
        <f t="shared" si="4"/>
        <v>102.73</v>
      </c>
      <c r="AH6" s="35">
        <f t="shared" si="4"/>
        <v>102.7</v>
      </c>
      <c r="AI6" s="34" t="str">
        <f>IF(AI7="","",IF(AI7="-","【-】","【"&amp;SUBSTITUTE(TEXT(AI7,"#,##0.00"),"-","△")&amp;"】"))</f>
        <v>【104.83】</v>
      </c>
      <c r="AJ6" s="35">
        <f>IF(AJ7="",NA(),AJ7)</f>
        <v>469.54</v>
      </c>
      <c r="AK6" s="35">
        <f t="shared" ref="AK6:AS6" si="5">IF(AK7="",NA(),AK7)</f>
        <v>539</v>
      </c>
      <c r="AL6" s="35">
        <f t="shared" si="5"/>
        <v>611.53</v>
      </c>
      <c r="AM6" s="35">
        <f t="shared" si="5"/>
        <v>648.73</v>
      </c>
      <c r="AN6" s="35">
        <f t="shared" si="5"/>
        <v>758.24</v>
      </c>
      <c r="AO6" s="35">
        <f t="shared" si="5"/>
        <v>110.77</v>
      </c>
      <c r="AP6" s="35">
        <f t="shared" si="5"/>
        <v>109.51</v>
      </c>
      <c r="AQ6" s="35">
        <f t="shared" si="5"/>
        <v>112.88</v>
      </c>
      <c r="AR6" s="35">
        <f t="shared" si="5"/>
        <v>94.97</v>
      </c>
      <c r="AS6" s="35">
        <f t="shared" si="5"/>
        <v>48.2</v>
      </c>
      <c r="AT6" s="34" t="str">
        <f>IF(AT7="","",IF(AT7="-","【-】","【"&amp;SUBSTITUTE(TEXT(AT7,"#,##0.00"),"-","△")&amp;"】"))</f>
        <v>【61.55】</v>
      </c>
      <c r="AU6" s="35">
        <f>IF(AU7="",NA(),AU7)</f>
        <v>3.95</v>
      </c>
      <c r="AV6" s="35">
        <f t="shared" ref="AV6:BD6" si="6">IF(AV7="",NA(),AV7)</f>
        <v>5.16</v>
      </c>
      <c r="AW6" s="35">
        <f t="shared" si="6"/>
        <v>7.44</v>
      </c>
      <c r="AX6" s="35">
        <f t="shared" si="6"/>
        <v>7.83</v>
      </c>
      <c r="AY6" s="35">
        <f t="shared" si="6"/>
        <v>7.71</v>
      </c>
      <c r="AZ6" s="35">
        <f t="shared" si="6"/>
        <v>46.78</v>
      </c>
      <c r="BA6" s="35">
        <f t="shared" si="6"/>
        <v>47.44</v>
      </c>
      <c r="BB6" s="35">
        <f t="shared" si="6"/>
        <v>49.18</v>
      </c>
      <c r="BC6" s="35">
        <f t="shared" si="6"/>
        <v>47.72</v>
      </c>
      <c r="BD6" s="35">
        <f t="shared" si="6"/>
        <v>46.85</v>
      </c>
      <c r="BE6" s="34" t="str">
        <f>IF(BE7="","",IF(BE7="-","【-】","【"&amp;SUBSTITUTE(TEXT(BE7,"#,##0.00"),"-","△")&amp;"】"))</f>
        <v>【45.34】</v>
      </c>
      <c r="BF6" s="35">
        <f>IF(BF7="",NA(),BF7)</f>
        <v>1950.63</v>
      </c>
      <c r="BG6" s="35">
        <f t="shared" ref="BG6:BO6" si="7">IF(BG7="",NA(),BG7)</f>
        <v>2620.8200000000002</v>
      </c>
      <c r="BH6" s="35">
        <f t="shared" si="7"/>
        <v>3202.38</v>
      </c>
      <c r="BI6" s="35">
        <f t="shared" si="7"/>
        <v>5255.78</v>
      </c>
      <c r="BJ6" s="35">
        <f t="shared" si="7"/>
        <v>4850.34</v>
      </c>
      <c r="BK6" s="35">
        <f t="shared" si="7"/>
        <v>1298.9100000000001</v>
      </c>
      <c r="BL6" s="35">
        <f t="shared" si="7"/>
        <v>1243.71</v>
      </c>
      <c r="BM6" s="35">
        <f t="shared" si="7"/>
        <v>1194.1500000000001</v>
      </c>
      <c r="BN6" s="35">
        <f t="shared" si="7"/>
        <v>1206.79</v>
      </c>
      <c r="BO6" s="35">
        <f t="shared" si="7"/>
        <v>1268.6300000000001</v>
      </c>
      <c r="BP6" s="34" t="str">
        <f>IF(BP7="","",IF(BP7="-","【-】","【"&amp;SUBSTITUTE(TEXT(BP7,"#,##0.00"),"-","△")&amp;"】"))</f>
        <v>【1,260.21】</v>
      </c>
      <c r="BQ6" s="35">
        <f>IF(BQ7="",NA(),BQ7)</f>
        <v>95.58</v>
      </c>
      <c r="BR6" s="35">
        <f t="shared" ref="BR6:BZ6" si="8">IF(BR7="",NA(),BR7)</f>
        <v>69.209999999999994</v>
      </c>
      <c r="BS6" s="35">
        <f t="shared" si="8"/>
        <v>70.599999999999994</v>
      </c>
      <c r="BT6" s="35">
        <f t="shared" si="8"/>
        <v>71.61</v>
      </c>
      <c r="BU6" s="35">
        <f t="shared" si="8"/>
        <v>45.1</v>
      </c>
      <c r="BV6" s="35">
        <f t="shared" si="8"/>
        <v>69.87</v>
      </c>
      <c r="BW6" s="35">
        <f t="shared" si="8"/>
        <v>74.3</v>
      </c>
      <c r="BX6" s="35">
        <f t="shared" si="8"/>
        <v>72.260000000000005</v>
      </c>
      <c r="BY6" s="35">
        <f t="shared" si="8"/>
        <v>71.84</v>
      </c>
      <c r="BZ6" s="35">
        <f t="shared" si="8"/>
        <v>82.88</v>
      </c>
      <c r="CA6" s="34" t="str">
        <f>IF(CA7="","",IF(CA7="-","【-】","【"&amp;SUBSTITUTE(TEXT(CA7,"#,##0.00"),"-","△")&amp;"】"))</f>
        <v>【75.29】</v>
      </c>
      <c r="CB6" s="35">
        <f>IF(CB7="",NA(),CB7)</f>
        <v>171.87</v>
      </c>
      <c r="CC6" s="35">
        <f t="shared" ref="CC6:CK6" si="9">IF(CC7="",NA(),CC7)</f>
        <v>233.3</v>
      </c>
      <c r="CD6" s="35">
        <f t="shared" si="9"/>
        <v>226.66</v>
      </c>
      <c r="CE6" s="35">
        <f t="shared" si="9"/>
        <v>225.99</v>
      </c>
      <c r="CF6" s="35">
        <f t="shared" si="9"/>
        <v>370.67</v>
      </c>
      <c r="CG6" s="35">
        <f t="shared" si="9"/>
        <v>234.96</v>
      </c>
      <c r="CH6" s="35">
        <f t="shared" si="9"/>
        <v>221.81</v>
      </c>
      <c r="CI6" s="35">
        <f t="shared" si="9"/>
        <v>230.02</v>
      </c>
      <c r="CJ6" s="35">
        <f t="shared" si="9"/>
        <v>228.47</v>
      </c>
      <c r="CK6" s="35">
        <f t="shared" si="9"/>
        <v>187.76</v>
      </c>
      <c r="CL6" s="34" t="str">
        <f>IF(CL7="","",IF(CL7="-","【-】","【"&amp;SUBSTITUTE(TEXT(CL7,"#,##0.00"),"-","△")&amp;"】"))</f>
        <v>【215.41】</v>
      </c>
      <c r="CM6" s="35">
        <f>IF(CM7="",NA(),CM7)</f>
        <v>52.55</v>
      </c>
      <c r="CN6" s="35">
        <f t="shared" ref="CN6:CV6" si="10">IF(CN7="",NA(),CN7)</f>
        <v>60.55</v>
      </c>
      <c r="CO6" s="35">
        <f t="shared" si="10"/>
        <v>68.09</v>
      </c>
      <c r="CP6" s="35">
        <f t="shared" si="10"/>
        <v>64.180000000000007</v>
      </c>
      <c r="CQ6" s="35">
        <f t="shared" si="10"/>
        <v>40.58</v>
      </c>
      <c r="CR6" s="35">
        <f t="shared" si="10"/>
        <v>42.9</v>
      </c>
      <c r="CS6" s="35">
        <f t="shared" si="10"/>
        <v>43.36</v>
      </c>
      <c r="CT6" s="35">
        <f t="shared" si="10"/>
        <v>42.56</v>
      </c>
      <c r="CU6" s="35">
        <f t="shared" si="10"/>
        <v>42.47</v>
      </c>
      <c r="CV6" s="35">
        <f t="shared" si="10"/>
        <v>45.87</v>
      </c>
      <c r="CW6" s="34" t="str">
        <f>IF(CW7="","",IF(CW7="-","【-】","【"&amp;SUBSTITUTE(TEXT(CW7,"#,##0.00"),"-","△")&amp;"】"))</f>
        <v>【42.90】</v>
      </c>
      <c r="CX6" s="35">
        <f>IF(CX7="",NA(),CX7)</f>
        <v>94.2</v>
      </c>
      <c r="CY6" s="35">
        <f t="shared" ref="CY6:DG6" si="11">IF(CY7="",NA(),CY7)</f>
        <v>94.28</v>
      </c>
      <c r="CZ6" s="35">
        <f t="shared" si="11"/>
        <v>94.69</v>
      </c>
      <c r="DA6" s="35">
        <f t="shared" si="11"/>
        <v>95.21</v>
      </c>
      <c r="DB6" s="35">
        <f t="shared" si="11"/>
        <v>78.739999999999995</v>
      </c>
      <c r="DC6" s="35">
        <f t="shared" si="11"/>
        <v>83.5</v>
      </c>
      <c r="DD6" s="35">
        <f t="shared" si="11"/>
        <v>83.06</v>
      </c>
      <c r="DE6" s="35">
        <f t="shared" si="11"/>
        <v>83.32</v>
      </c>
      <c r="DF6" s="35">
        <f t="shared" si="11"/>
        <v>83.75</v>
      </c>
      <c r="DG6" s="35">
        <f t="shared" si="11"/>
        <v>87.65</v>
      </c>
      <c r="DH6" s="34" t="str">
        <f>IF(DH7="","",IF(DH7="-","【-】","【"&amp;SUBSTITUTE(TEXT(DH7,"#,##0.00"),"-","△")&amp;"】"))</f>
        <v>【84.75】</v>
      </c>
      <c r="DI6" s="35">
        <f>IF(DI7="",NA(),DI7)</f>
        <v>30.04</v>
      </c>
      <c r="DJ6" s="35">
        <f t="shared" ref="DJ6:DR6" si="12">IF(DJ7="",NA(),DJ7)</f>
        <v>28.29</v>
      </c>
      <c r="DK6" s="35">
        <f t="shared" si="12"/>
        <v>24.56</v>
      </c>
      <c r="DL6" s="35">
        <f t="shared" si="12"/>
        <v>19</v>
      </c>
      <c r="DM6" s="35">
        <f t="shared" si="12"/>
        <v>21.54</v>
      </c>
      <c r="DN6" s="35">
        <f t="shared" si="12"/>
        <v>22.77</v>
      </c>
      <c r="DO6" s="35">
        <f t="shared" si="12"/>
        <v>23.93</v>
      </c>
      <c r="DP6" s="35">
        <f t="shared" si="12"/>
        <v>24.68</v>
      </c>
      <c r="DQ6" s="35">
        <f t="shared" si="12"/>
        <v>24.68</v>
      </c>
      <c r="DR6" s="35">
        <f t="shared" si="12"/>
        <v>29.24</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4">
        <f t="shared" si="13"/>
        <v>0</v>
      </c>
      <c r="ED6" s="34" t="str">
        <f>IF(ED7="","",IF(ED7="-","【-】","【"&amp;SUBSTITUTE(TEXT(ED7,"#,##0.00"),"-","△")&amp;"】"))</f>
        <v>【0.01】</v>
      </c>
      <c r="EE6" s="34">
        <f>IF(EE7="",NA(),EE7)</f>
        <v>0</v>
      </c>
      <c r="EF6" s="34">
        <f t="shared" ref="EF6:EN6" si="14">IF(EF7="",NA(),EF7)</f>
        <v>0</v>
      </c>
      <c r="EG6" s="34">
        <f t="shared" si="14"/>
        <v>0</v>
      </c>
      <c r="EH6" s="34">
        <f t="shared" si="14"/>
        <v>0</v>
      </c>
      <c r="EI6" s="35">
        <f t="shared" si="14"/>
        <v>0.25</v>
      </c>
      <c r="EJ6" s="35">
        <f t="shared" si="14"/>
        <v>0.09</v>
      </c>
      <c r="EK6" s="35">
        <f t="shared" si="14"/>
        <v>0.09</v>
      </c>
      <c r="EL6" s="35">
        <f t="shared" si="14"/>
        <v>0.13</v>
      </c>
      <c r="EM6" s="35">
        <f t="shared" si="14"/>
        <v>0.36</v>
      </c>
      <c r="EN6" s="35">
        <f t="shared" si="14"/>
        <v>0.06</v>
      </c>
      <c r="EO6" s="34" t="str">
        <f>IF(EO7="","",IF(EO7="-","【-】","【"&amp;SUBSTITUTE(TEXT(EO7,"#,##0.00"),"-","△")&amp;"】"))</f>
        <v>【0.30】</v>
      </c>
    </row>
    <row r="7" spans="1:148" s="36" customFormat="1" x14ac:dyDescent="0.15">
      <c r="A7" s="28"/>
      <c r="B7" s="37">
        <v>2020</v>
      </c>
      <c r="C7" s="37">
        <v>22021</v>
      </c>
      <c r="D7" s="37">
        <v>46</v>
      </c>
      <c r="E7" s="37">
        <v>17</v>
      </c>
      <c r="F7" s="37">
        <v>4</v>
      </c>
      <c r="G7" s="37">
        <v>0</v>
      </c>
      <c r="H7" s="37" t="s">
        <v>96</v>
      </c>
      <c r="I7" s="37" t="s">
        <v>97</v>
      </c>
      <c r="J7" s="37" t="s">
        <v>98</v>
      </c>
      <c r="K7" s="37" t="s">
        <v>99</v>
      </c>
      <c r="L7" s="37" t="s">
        <v>100</v>
      </c>
      <c r="M7" s="37" t="s">
        <v>101</v>
      </c>
      <c r="N7" s="38" t="s">
        <v>102</v>
      </c>
      <c r="O7" s="38">
        <v>37.51</v>
      </c>
      <c r="P7" s="38">
        <v>1.47</v>
      </c>
      <c r="Q7" s="38">
        <v>78.91</v>
      </c>
      <c r="R7" s="38">
        <v>3145</v>
      </c>
      <c r="S7" s="38">
        <v>168479</v>
      </c>
      <c r="T7" s="38">
        <v>524.20000000000005</v>
      </c>
      <c r="U7" s="38">
        <v>321.39999999999998</v>
      </c>
      <c r="V7" s="38">
        <v>2455</v>
      </c>
      <c r="W7" s="38">
        <v>1</v>
      </c>
      <c r="X7" s="38">
        <v>2455</v>
      </c>
      <c r="Y7" s="38">
        <v>92.8</v>
      </c>
      <c r="Z7" s="38">
        <v>79.260000000000005</v>
      </c>
      <c r="AA7" s="38">
        <v>81.31</v>
      </c>
      <c r="AB7" s="38">
        <v>82.98</v>
      </c>
      <c r="AC7" s="38">
        <v>70.13</v>
      </c>
      <c r="AD7" s="38">
        <v>100.85</v>
      </c>
      <c r="AE7" s="38">
        <v>102.13</v>
      </c>
      <c r="AF7" s="38">
        <v>101.72</v>
      </c>
      <c r="AG7" s="38">
        <v>102.73</v>
      </c>
      <c r="AH7" s="38">
        <v>102.7</v>
      </c>
      <c r="AI7" s="38">
        <v>104.83</v>
      </c>
      <c r="AJ7" s="38">
        <v>469.54</v>
      </c>
      <c r="AK7" s="38">
        <v>539</v>
      </c>
      <c r="AL7" s="38">
        <v>611.53</v>
      </c>
      <c r="AM7" s="38">
        <v>648.73</v>
      </c>
      <c r="AN7" s="38">
        <v>758.24</v>
      </c>
      <c r="AO7" s="38">
        <v>110.77</v>
      </c>
      <c r="AP7" s="38">
        <v>109.51</v>
      </c>
      <c r="AQ7" s="38">
        <v>112.88</v>
      </c>
      <c r="AR7" s="38">
        <v>94.97</v>
      </c>
      <c r="AS7" s="38">
        <v>48.2</v>
      </c>
      <c r="AT7" s="38">
        <v>61.55</v>
      </c>
      <c r="AU7" s="38">
        <v>3.95</v>
      </c>
      <c r="AV7" s="38">
        <v>5.16</v>
      </c>
      <c r="AW7" s="38">
        <v>7.44</v>
      </c>
      <c r="AX7" s="38">
        <v>7.83</v>
      </c>
      <c r="AY7" s="38">
        <v>7.71</v>
      </c>
      <c r="AZ7" s="38">
        <v>46.78</v>
      </c>
      <c r="BA7" s="38">
        <v>47.44</v>
      </c>
      <c r="BB7" s="38">
        <v>49.18</v>
      </c>
      <c r="BC7" s="38">
        <v>47.72</v>
      </c>
      <c r="BD7" s="38">
        <v>46.85</v>
      </c>
      <c r="BE7" s="38">
        <v>45.34</v>
      </c>
      <c r="BF7" s="38">
        <v>1950.63</v>
      </c>
      <c r="BG7" s="38">
        <v>2620.8200000000002</v>
      </c>
      <c r="BH7" s="38">
        <v>3202.38</v>
      </c>
      <c r="BI7" s="38">
        <v>5255.78</v>
      </c>
      <c r="BJ7" s="38">
        <v>4850.34</v>
      </c>
      <c r="BK7" s="38">
        <v>1298.9100000000001</v>
      </c>
      <c r="BL7" s="38">
        <v>1243.71</v>
      </c>
      <c r="BM7" s="38">
        <v>1194.1500000000001</v>
      </c>
      <c r="BN7" s="38">
        <v>1206.79</v>
      </c>
      <c r="BO7" s="38">
        <v>1268.6300000000001</v>
      </c>
      <c r="BP7" s="38">
        <v>1260.21</v>
      </c>
      <c r="BQ7" s="38">
        <v>95.58</v>
      </c>
      <c r="BR7" s="38">
        <v>69.209999999999994</v>
      </c>
      <c r="BS7" s="38">
        <v>70.599999999999994</v>
      </c>
      <c r="BT7" s="38">
        <v>71.61</v>
      </c>
      <c r="BU7" s="38">
        <v>45.1</v>
      </c>
      <c r="BV7" s="38">
        <v>69.87</v>
      </c>
      <c r="BW7" s="38">
        <v>74.3</v>
      </c>
      <c r="BX7" s="38">
        <v>72.260000000000005</v>
      </c>
      <c r="BY7" s="38">
        <v>71.84</v>
      </c>
      <c r="BZ7" s="38">
        <v>82.88</v>
      </c>
      <c r="CA7" s="38">
        <v>75.290000000000006</v>
      </c>
      <c r="CB7" s="38">
        <v>171.87</v>
      </c>
      <c r="CC7" s="38">
        <v>233.3</v>
      </c>
      <c r="CD7" s="38">
        <v>226.66</v>
      </c>
      <c r="CE7" s="38">
        <v>225.99</v>
      </c>
      <c r="CF7" s="38">
        <v>370.67</v>
      </c>
      <c r="CG7" s="38">
        <v>234.96</v>
      </c>
      <c r="CH7" s="38">
        <v>221.81</v>
      </c>
      <c r="CI7" s="38">
        <v>230.02</v>
      </c>
      <c r="CJ7" s="38">
        <v>228.47</v>
      </c>
      <c r="CK7" s="38">
        <v>187.76</v>
      </c>
      <c r="CL7" s="38">
        <v>215.41</v>
      </c>
      <c r="CM7" s="38">
        <v>52.55</v>
      </c>
      <c r="CN7" s="38">
        <v>60.55</v>
      </c>
      <c r="CO7" s="38">
        <v>68.09</v>
      </c>
      <c r="CP7" s="38">
        <v>64.180000000000007</v>
      </c>
      <c r="CQ7" s="38">
        <v>40.58</v>
      </c>
      <c r="CR7" s="38">
        <v>42.9</v>
      </c>
      <c r="CS7" s="38">
        <v>43.36</v>
      </c>
      <c r="CT7" s="38">
        <v>42.56</v>
      </c>
      <c r="CU7" s="38">
        <v>42.47</v>
      </c>
      <c r="CV7" s="38">
        <v>45.87</v>
      </c>
      <c r="CW7" s="38">
        <v>42.9</v>
      </c>
      <c r="CX7" s="38">
        <v>94.2</v>
      </c>
      <c r="CY7" s="38">
        <v>94.28</v>
      </c>
      <c r="CZ7" s="38">
        <v>94.69</v>
      </c>
      <c r="DA7" s="38">
        <v>95.21</v>
      </c>
      <c r="DB7" s="38">
        <v>78.739999999999995</v>
      </c>
      <c r="DC7" s="38">
        <v>83.5</v>
      </c>
      <c r="DD7" s="38">
        <v>83.06</v>
      </c>
      <c r="DE7" s="38">
        <v>83.32</v>
      </c>
      <c r="DF7" s="38">
        <v>83.75</v>
      </c>
      <c r="DG7" s="38">
        <v>87.65</v>
      </c>
      <c r="DH7" s="38">
        <v>84.75</v>
      </c>
      <c r="DI7" s="38">
        <v>30.04</v>
      </c>
      <c r="DJ7" s="38">
        <v>28.29</v>
      </c>
      <c r="DK7" s="38">
        <v>24.56</v>
      </c>
      <c r="DL7" s="38">
        <v>19</v>
      </c>
      <c r="DM7" s="38">
        <v>21.54</v>
      </c>
      <c r="DN7" s="38">
        <v>22.77</v>
      </c>
      <c r="DO7" s="38">
        <v>23.93</v>
      </c>
      <c r="DP7" s="38">
        <v>24.68</v>
      </c>
      <c r="DQ7" s="38">
        <v>24.68</v>
      </c>
      <c r="DR7" s="38">
        <v>29.24</v>
      </c>
      <c r="DS7" s="38">
        <v>23.6</v>
      </c>
      <c r="DT7" s="38">
        <v>0</v>
      </c>
      <c r="DU7" s="38">
        <v>0</v>
      </c>
      <c r="DV7" s="38">
        <v>0</v>
      </c>
      <c r="DW7" s="38">
        <v>0</v>
      </c>
      <c r="DX7" s="38">
        <v>0</v>
      </c>
      <c r="DY7" s="38">
        <v>0</v>
      </c>
      <c r="DZ7" s="38">
        <v>0</v>
      </c>
      <c r="EA7" s="38">
        <v>0.01</v>
      </c>
      <c r="EB7" s="38">
        <v>8.6199999999999992</v>
      </c>
      <c r="EC7" s="38">
        <v>0</v>
      </c>
      <c r="ED7" s="38">
        <v>0.01</v>
      </c>
      <c r="EE7" s="38">
        <v>0</v>
      </c>
      <c r="EF7" s="38">
        <v>0</v>
      </c>
      <c r="EG7" s="38">
        <v>0</v>
      </c>
      <c r="EH7" s="38">
        <v>0</v>
      </c>
      <c r="EI7" s="38">
        <v>0.25</v>
      </c>
      <c r="EJ7" s="38">
        <v>0.09</v>
      </c>
      <c r="EK7" s="38">
        <v>0.09</v>
      </c>
      <c r="EL7" s="38">
        <v>0.13</v>
      </c>
      <c r="EM7" s="38">
        <v>0.36</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