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0.42.10.154\経理係\財政課より\経営比較分析表\R3作成(R2決算)\R4.1.18ダウンロード\"/>
    </mc:Choice>
  </mc:AlternateContent>
  <xr:revisionPtr revIDLastSave="0" documentId="8_{CD661B3A-7998-4711-B259-4934EACB95E8}" xr6:coauthVersionLast="47" xr6:coauthVersionMax="47" xr10:uidLastSave="{00000000-0000-0000-0000-000000000000}"/>
  <workbookProtection workbookAlgorithmName="SHA-512" workbookHashValue="0a3jvFLZu1T4FJdkf6SL0BLJHtdEFXF858yqYHOvgSKibCksRPwhr+ywE6I3EmRP20ul5OWpSPUeeDLQ0DbP1g==" workbookSaltValue="jGMfpNBI0QqnR5xxkXuod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AT8" i="4"/>
  <c r="W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<sst xmlns="http://schemas.openxmlformats.org/spreadsheetml/2006/main" count="231" uniqueCount="117">
  <si>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</si>
  <si>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</si>
  <si>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</si>
  <si>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</si>
  <si>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</si>
  <si>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</si>
  <si>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</si>
  <si>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</si>
  <si>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</si>
  <si>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</si>
  <si>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</si>
  <si>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</si>
  <si>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</si>
  <si>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</si>
  <si>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</si>
  <si>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</si>
  <si>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</si>
  <si>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</si>
  <si>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</si>
  <si>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</si>
  <si>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</si>
  <si>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</si>
  <si>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</si>
  <si>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</si>
  <si>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</si>
  <si>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</si>
  <si>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</si>
  <si>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</si>
  <si>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</si>
  <si>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</si>
  <si>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</si>
  <si>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</si>
  <si>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</si>
  <si>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</si>
  <si>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</si>
  <si>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</si>
  <si>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</si>
  <si>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</si>
  <si>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</si>
  <si>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</si>
  <si>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</si>
  <si>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</si>
  <si>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</si>
  <si>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</si>
  <si>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</si>
  <si>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</si>
  <si>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</si>
  <si>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</si>
  <si>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</si>
  <si>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</si>
  <si>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</si>
  <si>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</si>
  <si>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</si>
  <si>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</si>
  <si>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</si>
  <si>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</si>
  <si>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</si>
  <si>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</si>
  <si>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</si>
  <si>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</si>
  <si>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</si>
  <si>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</si>
  <si>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</si>
  <si>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</si>
  <si>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</si>
  <si>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</si>
  <si>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</si>
  <si>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</si>
  <si>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</si>
  <si>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</si>
  <si>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</si>
  <si>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</si>
  <si>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</si>
  <si>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</si>
  <si>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</si>
  <si>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</si>
  <si>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</si>
  <si>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</si>
  <si>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</si>
  <si>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</si>
  <si>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</si>
  <si>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</si>
  <si>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</si>
  <si>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</si>
  <si>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</si>
  <si>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</si>
  <si>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</si>
  <si>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</si>
  <si>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</si>
  <si>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</si>
  <si>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</si>
  <si>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</si>
  <si>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</si>
  <si>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</si>
  <si>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</si>
  <si>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</si>
  <si>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</si>
  <si>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</si>
  <si>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</si>
  <si>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</si>
  <si>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</si>
  <si>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</si>
  <si>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</si>
  <si>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</si>
  <si>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</si>
  <si>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</si>
  <si>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</si>
  <si>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</si>
  <si>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</si>
  <si>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</si>
  <si>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</si>
  <si>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</si>
  <si>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</si>
  <si>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</si>
  <si>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の状況については、類似団体と比較すると、有形固定資産減価償却率はやや高くなっているものの、管渠老朽化率については、対象となる管渠が発生していないことから、現状では施設などの改築・更新は必要ないと考える。
　しかし、今後施設などの老朽化が進み、改築・更新が必要となった際には、一気に費用が増加しないように計画的に更新していくことに留意しなければならない。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8" eb="39">
      <t>タカ</t>
    </rPh>
    <rPh sb="49" eb="54">
      <t>カンキョロウキュウカ</t>
    </rPh>
    <rPh sb="54" eb="55">
      <t>リツ</t>
    </rPh>
    <rPh sb="61" eb="63">
      <t>タイショウ</t>
    </rPh>
    <rPh sb="66" eb="68">
      <t>カンキョ</t>
    </rPh>
    <rPh sb="69" eb="71">
      <t>ハッセイ</t>
    </rPh>
    <rPh sb="81" eb="83">
      <t>ゲンジョウ</t>
    </rPh>
    <rPh sb="85" eb="87">
      <t>シセツ</t>
    </rPh>
    <rPh sb="90" eb="92">
      <t>カイチク</t>
    </rPh>
    <rPh sb="93" eb="95">
      <t>コウシン</t>
    </rPh>
    <rPh sb="96" eb="98">
      <t>ヒツヨウ</t>
    </rPh>
    <rPh sb="101" eb="102">
      <t>カンガ</t>
    </rPh>
    <rPh sb="111" eb="113">
      <t>コンゴ</t>
    </rPh>
    <rPh sb="113" eb="115">
      <t>シセツ</t>
    </rPh>
    <rPh sb="118" eb="121">
      <t>ロウキュウカ</t>
    </rPh>
    <rPh sb="122" eb="123">
      <t>スス</t>
    </rPh>
    <rPh sb="125" eb="127">
      <t>カイチク</t>
    </rPh>
    <rPh sb="128" eb="130">
      <t>コウシン</t>
    </rPh>
    <rPh sb="131" eb="133">
      <t>ヒツヨウ</t>
    </rPh>
    <rPh sb="137" eb="138">
      <t>サイ</t>
    </rPh>
    <rPh sb="141" eb="143">
      <t>イッキ</t>
    </rPh>
    <rPh sb="144" eb="146">
      <t>ヒヨウ</t>
    </rPh>
    <rPh sb="147" eb="149">
      <t>ゾウカ</t>
    </rPh>
    <rPh sb="155" eb="158">
      <t>ケイカクテキ</t>
    </rPh>
    <rPh sb="159" eb="161">
      <t>コウシン</t>
    </rPh>
    <rPh sb="168" eb="170">
      <t>リュウイ</t>
    </rPh>
    <phoneticPr fontId="4"/>
  </si>
  <si>
    <t>　小規模集合排水処理施設事業については、経常収支比率が低い値でほぼ横ばいで推移しており、累積欠損金比率は類似団体と比較して値が高い傾向にある。
　しかし、下水道事業全体で見ると、平成28年度に累積欠損金が解消され、収支は安定している。
　企業債残高については、投資対象の費用対効果の精査と効率的な施設整備を基本として、可能な限り費用を抑制し、更なる将来の投資に備える財源確保に努める。
　また、当市では事業ごとの経営状況により、使用料をそれぞれに設定するのでは、結果的に実施された事業の不採算部分の責任を地域住民が負わされ、料金格差が生じることで、住居地域による不公平感が否めないことから、統一の料金設定を採用している。
　そのため、事業ごとの分析では経営状況はあまり好ましくないが、下水道事業全体で考えると、概ね健全な経営状況にあると言える。</t>
    <rPh sb="1" eb="4">
      <t>ショウキボ</t>
    </rPh>
    <rPh sb="4" eb="6">
      <t>シュウゴウ</t>
    </rPh>
    <rPh sb="6" eb="10">
      <t>ハイスイショリ</t>
    </rPh>
    <rPh sb="10" eb="12">
      <t>シセツ</t>
    </rPh>
    <rPh sb="20" eb="26">
      <t>ケイジョウシュウシヒリツ</t>
    </rPh>
    <rPh sb="27" eb="28">
      <t>ヒク</t>
    </rPh>
    <rPh sb="29" eb="30">
      <t>アタイ</t>
    </rPh>
    <rPh sb="33" eb="34">
      <t>ヨコ</t>
    </rPh>
    <rPh sb="37" eb="39">
      <t>スイイ</t>
    </rPh>
    <rPh sb="44" eb="51">
      <t>ルイセキケッソンキンヒリツ</t>
    </rPh>
    <rPh sb="52" eb="56">
      <t>ルイジダンタイ</t>
    </rPh>
    <rPh sb="57" eb="59">
      <t>ヒカク</t>
    </rPh>
    <rPh sb="61" eb="62">
      <t>アタイ</t>
    </rPh>
    <rPh sb="63" eb="64">
      <t>タカ</t>
    </rPh>
    <rPh sb="65" eb="67">
      <t>ケイコウ</t>
    </rPh>
    <rPh sb="77" eb="80">
      <t>ゲスイドウ</t>
    </rPh>
    <rPh sb="80" eb="82">
      <t>ジギョウ</t>
    </rPh>
    <rPh sb="82" eb="84">
      <t>ゼンタイ</t>
    </rPh>
    <rPh sb="85" eb="86">
      <t>ミ</t>
    </rPh>
    <rPh sb="89" eb="91">
      <t>ヘイセイ</t>
    </rPh>
    <rPh sb="93" eb="95">
      <t>ネンド</t>
    </rPh>
    <rPh sb="96" eb="101">
      <t>ルイセキケッソンキン</t>
    </rPh>
    <rPh sb="102" eb="104">
      <t>カイショウ</t>
    </rPh>
    <rPh sb="107" eb="109">
      <t>シュウシ</t>
    </rPh>
    <rPh sb="110" eb="112">
      <t>アンテイ</t>
    </rPh>
    <rPh sb="119" eb="124">
      <t>キギョウサイザンダカ</t>
    </rPh>
    <rPh sb="130" eb="134">
      <t>トウシタイショウ</t>
    </rPh>
    <rPh sb="135" eb="140">
      <t>ヒヨウタイコウカ</t>
    </rPh>
    <rPh sb="141" eb="143">
      <t>セイサ</t>
    </rPh>
    <rPh sb="144" eb="147">
      <t>コウリツテキ</t>
    </rPh>
    <rPh sb="148" eb="152">
      <t>シセツセイビ</t>
    </rPh>
    <rPh sb="153" eb="155">
      <t>キホン</t>
    </rPh>
    <rPh sb="159" eb="161">
      <t>カノウ</t>
    </rPh>
    <rPh sb="162" eb="163">
      <t>カギ</t>
    </rPh>
    <rPh sb="164" eb="166">
      <t>ヒヨウ</t>
    </rPh>
    <rPh sb="167" eb="169">
      <t>ヨクセイ</t>
    </rPh>
    <rPh sb="171" eb="172">
      <t>サラ</t>
    </rPh>
    <rPh sb="174" eb="176">
      <t>ショウライ</t>
    </rPh>
    <rPh sb="177" eb="179">
      <t>トウシ</t>
    </rPh>
    <rPh sb="180" eb="181">
      <t>ソナ</t>
    </rPh>
    <rPh sb="183" eb="187">
      <t>ザイゲンカクホ</t>
    </rPh>
    <rPh sb="188" eb="189">
      <t>ツト</t>
    </rPh>
    <rPh sb="197" eb="199">
      <t>トウシ</t>
    </rPh>
    <rPh sb="201" eb="203">
      <t>ジギョウ</t>
    </rPh>
    <rPh sb="206" eb="210">
      <t>ケイエイジョウキョウ</t>
    </rPh>
    <rPh sb="214" eb="217">
      <t>シヨウリョウ</t>
    </rPh>
    <rPh sb="223" eb="225">
      <t>セッテイ</t>
    </rPh>
    <rPh sb="231" eb="234">
      <t>ケッカテキ</t>
    </rPh>
    <rPh sb="235" eb="237">
      <t>ジッシ</t>
    </rPh>
    <rPh sb="240" eb="242">
      <t>ジギョウ</t>
    </rPh>
    <rPh sb="243" eb="248">
      <t>フサイサンブブン</t>
    </rPh>
    <rPh sb="249" eb="251">
      <t>セキニン</t>
    </rPh>
    <rPh sb="252" eb="256">
      <t>チイキジュウミン</t>
    </rPh>
    <rPh sb="257" eb="258">
      <t>オ</t>
    </rPh>
    <rPh sb="262" eb="267">
      <t>リョウキン</t>
    </rPh>
    <rPh sb="267" eb="268">
      <t>ショウ</t>
    </rPh>
    <rPh sb="274" eb="278">
      <t>ジュウキョチイキ</t>
    </rPh>
    <rPh sb="281" eb="285">
      <t>フコウヘイカン</t>
    </rPh>
    <rPh sb="286" eb="287">
      <t>イナ</t>
    </rPh>
    <rPh sb="295" eb="297">
      <t>トウイツ</t>
    </rPh>
    <rPh sb="298" eb="302">
      <t>リョウキンセッテイ</t>
    </rPh>
    <rPh sb="303" eb="305">
      <t>サイヨウ</t>
    </rPh>
    <rPh sb="317" eb="319">
      <t>ジギョウ</t>
    </rPh>
    <rPh sb="322" eb="324">
      <t>ブンセキ</t>
    </rPh>
    <rPh sb="326" eb="330">
      <t>ケイエイジョウキョウ</t>
    </rPh>
    <rPh sb="334" eb="335">
      <t>コノ</t>
    </rPh>
    <rPh sb="342" eb="349">
      <t>ゲスイドウジギョウゼンタイ</t>
    </rPh>
    <rPh sb="350" eb="351">
      <t>カンガ</t>
    </rPh>
    <rPh sb="355" eb="356">
      <t>オオム</t>
    </rPh>
    <rPh sb="357" eb="359">
      <t>ケンゼン</t>
    </rPh>
    <rPh sb="360" eb="364">
      <t>ケイエイジョウキョウ</t>
    </rPh>
    <rPh sb="368" eb="369">
      <t>イ</t>
    </rPh>
    <phoneticPr fontId="4"/>
  </si>
  <si>
    <t>　今後は、人口減少に伴い、使用料収入も減少していくことから、公共下水道事業の負担とならないよう、できる限りの維持管理費用の削減と老朽化した施設などについても、適正な維持管理を行いながら、計画的に更新を行っていくことが必要である。</t>
    <rPh sb="1" eb="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</si>
</sst>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72-49CE-BF05-3462ECA9BB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0B72-49CE-BF05-3462ECA9BB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31.25</c:v>
                </c:pt>
                <c:pt idx="1">
                  <c:v>31.25</c:v>
                </c:pt>
                <c:pt idx="2">
                  <c:v>31.25</c:v>
                </c:pt>
                <c:pt idx="3">
                  <c:v>31.25</c:v>
                </c:pt>
                <c:pt idx="4">
                  <c:v>31.25</c:v>
                </c:pt>
              </c:numCache>
            </c:numRef>
          </c:val>
          <c:extLst>
            <c:ext xmlns:c16="http://schemas.microsoft.com/office/drawing/2014/chart" uri="{C3380CC4-5D6E-409C-BE32-E72D297353CC}">
              <c16:uniqueId val="{00000000-7656-4931-9CFE-B2808121EB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7656-4931-9CFE-B2808121EB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92.31</c:v>
                </c:pt>
                <c:pt idx="1">
                  <c:v>92.31</c:v>
                </c:pt>
                <c:pt idx="2">
                  <c:v>92.59</c:v>
                </c:pt>
                <c:pt idx="3">
                  <c:v>92</c:v>
                </c:pt>
                <c:pt idx="4">
                  <c:v>88</c:v>
                </c:pt>
              </c:numCache>
            </c:numRef>
          </c:val>
          <c:extLst>
            <c:ext xmlns:c16="http://schemas.microsoft.com/office/drawing/2014/chart" uri="{C3380CC4-5D6E-409C-BE32-E72D297353CC}">
              <c16:uniqueId val="{00000000-8204-4FE1-97C9-222907D211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8204-4FE1-97C9-222907D211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54.87</c:v>
                </c:pt>
                <c:pt idx="1">
                  <c:v>53.74</c:v>
                </c:pt>
                <c:pt idx="2">
                  <c:v>52.24</c:v>
                </c:pt>
                <c:pt idx="3">
                  <c:v>52.23</c:v>
                </c:pt>
                <c:pt idx="4">
                  <c:v>54.69</c:v>
                </c:pt>
              </c:numCache>
            </c:numRef>
          </c:val>
          <c:extLst>
            <c:ext xmlns:c16="http://schemas.microsoft.com/office/drawing/2014/chart" uri="{C3380CC4-5D6E-409C-BE32-E72D297353CC}">
              <c16:uniqueId val="{00000000-0E48-409E-9CF2-4BDD74AC30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96.1</c:v>
                </c:pt>
                <c:pt idx="1">
                  <c:v>97.69</c:v>
                </c:pt>
                <c:pt idx="2">
                  <c:v>91.26</c:v>
                </c:pt>
                <c:pt idx="3">
                  <c:v>99.2</c:v>
                </c:pt>
                <c:pt idx="4">
                  <c:v>100.42</c:v>
                </c:pt>
              </c:numCache>
            </c:numRef>
          </c:val>
          <c:smooth val="0"/>
          <c:extLst>
            <c:ext xmlns:c16="http://schemas.microsoft.com/office/drawing/2014/chart" uri="{C3380CC4-5D6E-409C-BE32-E72D297353CC}">
              <c16:uniqueId val="{00000001-0E48-409E-9CF2-4BDD74AC30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38.58</c:v>
                </c:pt>
                <c:pt idx="1">
                  <c:v>42.35</c:v>
                </c:pt>
                <c:pt idx="2">
                  <c:v>45.06</c:v>
                </c:pt>
                <c:pt idx="3">
                  <c:v>46.29</c:v>
                </c:pt>
                <c:pt idx="4">
                  <c:v>47.36</c:v>
                </c:pt>
              </c:numCache>
            </c:numRef>
          </c:val>
          <c:extLst>
            <c:ext xmlns:c16="http://schemas.microsoft.com/office/drawing/2014/chart" uri="{C3380CC4-5D6E-409C-BE32-E72D297353CC}">
              <c16:uniqueId val="{00000000-7401-4BBC-B90C-F9820A525C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32.36</c:v>
                </c:pt>
                <c:pt idx="1">
                  <c:v>31.73</c:v>
                </c:pt>
                <c:pt idx="2">
                  <c:v>30.28</c:v>
                </c:pt>
                <c:pt idx="3">
                  <c:v>31</c:v>
                </c:pt>
                <c:pt idx="4">
                  <c:v>29.28</c:v>
                </c:pt>
              </c:numCache>
            </c:numRef>
          </c:val>
          <c:smooth val="0"/>
          <c:extLst>
            <c:ext xmlns:c16="http://schemas.microsoft.com/office/drawing/2014/chart" uri="{C3380CC4-5D6E-409C-BE32-E72D297353CC}">
              <c16:uniqueId val="{00000001-7401-4BBC-B90C-F9820A525C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37-4102-88F0-01A3E622DD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37-4102-88F0-01A3E622DD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8357.75</c:v>
                </c:pt>
                <c:pt idx="1">
                  <c:v>10802.81</c:v>
                </c:pt>
                <c:pt idx="2">
                  <c:v>11784.13</c:v>
                </c:pt>
                <c:pt idx="3">
                  <c:v>13498.73</c:v>
                </c:pt>
                <c:pt idx="4">
                  <c:v>15441.36</c:v>
                </c:pt>
              </c:numCache>
            </c:numRef>
          </c:val>
          <c:extLst>
            <c:ext xmlns:c16="http://schemas.microsoft.com/office/drawing/2014/chart" uri="{C3380CC4-5D6E-409C-BE32-E72D297353CC}">
              <c16:uniqueId val="{00000000-608E-4ED6-9576-233085416D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929.29</c:v>
                </c:pt>
                <c:pt idx="1">
                  <c:v>1037.73</c:v>
                </c:pt>
                <c:pt idx="2">
                  <c:v>1597.09</c:v>
                </c:pt>
                <c:pt idx="3">
                  <c:v>1500.46</c:v>
                </c:pt>
                <c:pt idx="4">
                  <c:v>762.05</c:v>
                </c:pt>
              </c:numCache>
            </c:numRef>
          </c:val>
          <c:smooth val="0"/>
          <c:extLst>
            <c:ext xmlns:c16="http://schemas.microsoft.com/office/drawing/2014/chart" uri="{C3380CC4-5D6E-409C-BE32-E72D297353CC}">
              <c16:uniqueId val="{00000001-608E-4ED6-9576-233085416D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0.61</c:v>
                </c:pt>
                <c:pt idx="1">
                  <c:v>11.01</c:v>
                </c:pt>
                <c:pt idx="2">
                  <c:v>8.65</c:v>
                </c:pt>
                <c:pt idx="3">
                  <c:v>6.72</c:v>
                </c:pt>
                <c:pt idx="4">
                  <c:v>5.82</c:v>
                </c:pt>
              </c:numCache>
            </c:numRef>
          </c:val>
          <c:extLst>
            <c:ext xmlns:c16="http://schemas.microsoft.com/office/drawing/2014/chart" uri="{C3380CC4-5D6E-409C-BE32-E72D297353CC}">
              <c16:uniqueId val="{00000000-763D-4A33-A8D3-082AE8036C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216.89</c:v>
                </c:pt>
                <c:pt idx="1">
                  <c:v>89.03</c:v>
                </c:pt>
                <c:pt idx="2">
                  <c:v>88.56</c:v>
                </c:pt>
                <c:pt idx="3">
                  <c:v>81.260000000000005</c:v>
                </c:pt>
                <c:pt idx="4">
                  <c:v>92.61</c:v>
                </c:pt>
              </c:numCache>
            </c:numRef>
          </c:val>
          <c:smooth val="0"/>
          <c:extLst>
            <c:ext xmlns:c16="http://schemas.microsoft.com/office/drawing/2014/chart" uri="{C3380CC4-5D6E-409C-BE32-E72D297353CC}">
              <c16:uniqueId val="{00000001-763D-4A33-A8D3-082AE8036C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16151.06</c:v>
                </c:pt>
                <c:pt idx="1">
                  <c:v>16829.32</c:v>
                </c:pt>
                <c:pt idx="2">
                  <c:v>15019.05</c:v>
                </c:pt>
                <c:pt idx="3">
                  <c:v>14217.3</c:v>
                </c:pt>
                <c:pt idx="4">
                  <c:v>13749.09</c:v>
                </c:pt>
              </c:numCache>
            </c:numRef>
          </c:val>
          <c:extLst>
            <c:ext xmlns:c16="http://schemas.microsoft.com/office/drawing/2014/chart" uri="{C3380CC4-5D6E-409C-BE32-E72D297353CC}">
              <c16:uniqueId val="{00000000-20E7-4AE6-BFE6-3A66041B0C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20E7-4AE6-BFE6-3A66041B0C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8.08</c:v>
                </c:pt>
                <c:pt idx="1">
                  <c:v>7.29</c:v>
                </c:pt>
                <c:pt idx="2">
                  <c:v>8.2200000000000006</c:v>
                </c:pt>
                <c:pt idx="3">
                  <c:v>9.35</c:v>
                </c:pt>
                <c:pt idx="4">
                  <c:v>9.8699999999999992</c:v>
                </c:pt>
              </c:numCache>
            </c:numRef>
          </c:val>
          <c:extLst>
            <c:ext xmlns:c16="http://schemas.microsoft.com/office/drawing/2014/chart" uri="{C3380CC4-5D6E-409C-BE32-E72D297353CC}">
              <c16:uniqueId val="{00000000-6FAA-43BF-B971-9EFE02C507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6FAA-43BF-B971-9EFE02C507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1931.36</c:v>
                </c:pt>
                <c:pt idx="1">
                  <c:v>2208.2800000000002</c:v>
                </c:pt>
                <c:pt idx="2">
                  <c:v>1985.05</c:v>
                </c:pt>
                <c:pt idx="3">
                  <c:v>1782.15</c:v>
                </c:pt>
                <c:pt idx="4">
                  <c:v>1612.44</c:v>
                </c:pt>
              </c:numCache>
            </c:numRef>
          </c:val>
          <c:extLst>
            <c:ext xmlns:c16="http://schemas.microsoft.com/office/drawing/2014/chart" uri="{C3380CC4-5D6E-409C-BE32-E72D297353CC}">
              <c16:uniqueId val="{00000000-1826-46CF-9B55-E0CC7ECBF8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1826-46CF-9B55-E0CC7ECBF8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弘前市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168479</v>
      </c>
      <c r="AM8" s="68"/>
      <c r="AN8" s="68"/>
      <c r="AO8" s="68"/>
      <c r="AP8" s="68"/>
      <c r="AQ8" s="68"/>
      <c r="AR8" s="68"/>
      <c r="AS8" s="68"/>
      <c r="AT8" s="67">
        <f>データ!T6</f>
        <v>524.20000000000005</v>
      </c>
      <c r="AU8" s="67"/>
      <c r="AV8" s="67"/>
      <c r="AW8" s="67"/>
      <c r="AX8" s="67"/>
      <c r="AY8" s="67"/>
      <c r="AZ8" s="67"/>
      <c r="BA8" s="67"/>
      <c r="BB8" s="67">
        <f>データ!U6</f>
        <v>321.39999999999998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-16.53</v>
      </c>
      <c r="J10" s="67"/>
      <c r="K10" s="67"/>
      <c r="L10" s="67"/>
      <c r="M10" s="67"/>
      <c r="N10" s="67"/>
      <c r="O10" s="67"/>
      <c r="P10" s="67">
        <f>データ!P6</f>
        <v>0.01</v>
      </c>
      <c r="Q10" s="67"/>
      <c r="R10" s="67"/>
      <c r="S10" s="67"/>
      <c r="T10" s="67"/>
      <c r="U10" s="67"/>
      <c r="V10" s="67"/>
      <c r="W10" s="67">
        <f>データ!Q6</f>
        <v>98.02</v>
      </c>
      <c r="X10" s="67"/>
      <c r="Y10" s="67"/>
      <c r="Z10" s="67"/>
      <c r="AA10" s="67"/>
      <c r="AB10" s="67"/>
      <c r="AC10" s="67"/>
      <c r="AD10" s="68">
        <f>データ!R6</f>
        <v>3145</v>
      </c>
      <c r="AE10" s="68"/>
      <c r="AF10" s="68"/>
      <c r="AG10" s="68"/>
      <c r="AH10" s="68"/>
      <c r="AI10" s="68"/>
      <c r="AJ10" s="68"/>
      <c r="AK10" s="2"/>
      <c r="AL10" s="68">
        <f>データ!V6</f>
        <v>25</v>
      </c>
      <c r="AM10" s="68"/>
      <c r="AN10" s="68"/>
      <c r="AO10" s="68"/>
      <c r="AP10" s="68"/>
      <c r="AQ10" s="68"/>
      <c r="AR10" s="68"/>
      <c r="AS10" s="68"/>
      <c r="AT10" s="67">
        <f>データ!W6</f>
        <v>0.04</v>
      </c>
      <c r="AU10" s="67"/>
      <c r="AV10" s="67"/>
      <c r="AW10" s="67"/>
      <c r="AX10" s="67"/>
      <c r="AY10" s="67"/>
      <c r="AZ10" s="67"/>
      <c r="BA10" s="67"/>
      <c r="BB10" s="67">
        <f>データ!X6</f>
        <v>625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Rp29QAYR2C+N+S8GWt2EpWoo0O5HFnvupT028eYii7eonjfmvvWTUdod+/qkzbxt/nT5tVG5cdaooduVcYowew==" saltValue="nHt4S/aHepKY/MHfgnpF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22021</v>
      </c>
      <c r="D6" s="33">
        <f t="shared" si="3"/>
        <v>46</v>
      </c>
      <c r="E6" s="33">
        <f t="shared" si="3"/>
        <v>17</v>
      </c>
      <c r="F6" s="33">
        <f t="shared" si="3"/>
        <v>9</v>
      </c>
      <c r="G6" s="33">
        <f t="shared" si="3"/>
        <v>0</v>
      </c>
      <c r="H6" s="33" t="str">
        <f t="shared" si="3"/>
        <v>青森県　弘前市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-16.53</v>
      </c>
      <c r="P6" s="34">
        <f t="shared" si="3"/>
        <v>0.01</v>
      </c>
      <c r="Q6" s="34">
        <f t="shared" si="3"/>
        <v>98.02</v>
      </c>
      <c r="R6" s="34">
        <f t="shared" si="3"/>
        <v>3145</v>
      </c>
      <c r="S6" s="34">
        <f t="shared" si="3"/>
        <v>168479</v>
      </c>
      <c r="T6" s="34">
        <f t="shared" si="3"/>
        <v>524.20000000000005</v>
      </c>
      <c r="U6" s="34">
        <f t="shared" si="3"/>
        <v>321.39999999999998</v>
      </c>
      <c r="V6" s="34">
        <f t="shared" si="3"/>
        <v>25</v>
      </c>
      <c r="W6" s="34">
        <f t="shared" si="3"/>
        <v>0.04</v>
      </c>
      <c r="X6" s="34">
        <f t="shared" si="3"/>
        <v>625</v>
      </c>
      <c r="Y6" s="35">
        <f>IF(Y7="",NA(),Y7)</f>
        <v>54.87</v>
      </c>
      <c r="Z6" s="35">
        <f t="shared" ref="Z6:AH6" si="4">IF(Z7="",NA(),Z7)</f>
        <v>53.74</v>
      </c>
      <c r="AA6" s="35">
        <f t="shared" si="4"/>
        <v>52.24</v>
      </c>
      <c r="AB6" s="35">
        <f t="shared" si="4"/>
        <v>52.23</v>
      </c>
      <c r="AC6" s="35">
        <f t="shared" si="4"/>
        <v>54.69</v>
      </c>
      <c r="AD6" s="35">
        <f t="shared" si="4"/>
        <v>96.1</v>
      </c>
      <c r="AE6" s="35">
        <f t="shared" si="4"/>
        <v>97.69</v>
      </c>
      <c r="AF6" s="35">
        <f t="shared" si="4"/>
        <v>91.26</v>
      </c>
      <c r="AG6" s="35">
        <f t="shared" si="4"/>
        <v>99.2</v>
      </c>
      <c r="AH6" s="35">
        <f t="shared" si="4"/>
        <v>100.42</v>
      </c>
      <c r="AI6" s="34" t="str">
        <f>IF(AI7="","",IF(AI7="-","【-】","【"&amp;SUBSTITUTE(TEXT(AI7,"#,##0.00"),"-","△")&amp;"】"))</f>
        <v>【100.50】</v>
      </c>
      <c r="AJ6" s="35">
        <f>IF(AJ7="",NA(),AJ7)</f>
        <v>8357.75</v>
      </c>
      <c r="AK6" s="35">
        <f t="shared" ref="AK6:AS6" si="5">IF(AK7="",NA(),AK7)</f>
        <v>10802.81</v>
      </c>
      <c r="AL6" s="35">
        <f t="shared" si="5"/>
        <v>11784.13</v>
      </c>
      <c r="AM6" s="35">
        <f t="shared" si="5"/>
        <v>13498.73</v>
      </c>
      <c r="AN6" s="35">
        <f t="shared" si="5"/>
        <v>15441.36</v>
      </c>
      <c r="AO6" s="35">
        <f t="shared" si="5"/>
        <v>929.29</v>
      </c>
      <c r="AP6" s="35">
        <f t="shared" si="5"/>
        <v>1037.73</v>
      </c>
      <c r="AQ6" s="35">
        <f t="shared" si="5"/>
        <v>1597.09</v>
      </c>
      <c r="AR6" s="35">
        <f t="shared" si="5"/>
        <v>1500.46</v>
      </c>
      <c r="AS6" s="35">
        <f t="shared" si="5"/>
        <v>762.05</v>
      </c>
      <c r="AT6" s="34" t="str">
        <f>IF(AT7="","",IF(AT7="-","【-】","【"&amp;SUBSTITUTE(TEXT(AT7,"#,##0.00"),"-","△")&amp;"】"))</f>
        <v>【738.47】</v>
      </c>
      <c r="AU6" s="35">
        <f>IF(AU7="",NA(),AU7)</f>
        <v>0.61</v>
      </c>
      <c r="AV6" s="35">
        <f t="shared" ref="AV6:BD6" si="6">IF(AV7="",NA(),AV7)</f>
        <v>11.01</v>
      </c>
      <c r="AW6" s="35">
        <f t="shared" si="6"/>
        <v>8.65</v>
      </c>
      <c r="AX6" s="35">
        <f t="shared" si="6"/>
        <v>6.72</v>
      </c>
      <c r="AY6" s="35">
        <f t="shared" si="6"/>
        <v>5.82</v>
      </c>
      <c r="AZ6" s="35">
        <f t="shared" si="6"/>
        <v>216.89</v>
      </c>
      <c r="BA6" s="35">
        <f t="shared" si="6"/>
        <v>89.03</v>
      </c>
      <c r="BB6" s="35">
        <f t="shared" si="6"/>
        <v>88.56</v>
      </c>
      <c r="BC6" s="35">
        <f t="shared" si="6"/>
        <v>81.260000000000005</v>
      </c>
      <c r="BD6" s="35">
        <f t="shared" si="6"/>
        <v>92.61</v>
      </c>
      <c r="BE6" s="34" t="str">
        <f>IF(BE7="","",IF(BE7="-","【-】","【"&amp;SUBSTITUTE(TEXT(BE7,"#,##0.00"),"-","△")&amp;"】"))</f>
        <v>【93.81】</v>
      </c>
      <c r="BF6" s="35">
        <f>IF(BF7="",NA(),BF7)</f>
        <v>16151.06</v>
      </c>
      <c r="BG6" s="35">
        <f t="shared" ref="BG6:BO6" si="7">IF(BG7="",NA(),BG7)</f>
        <v>16829.32</v>
      </c>
      <c r="BH6" s="35">
        <f t="shared" si="7"/>
        <v>15019.05</v>
      </c>
      <c r="BI6" s="35">
        <f t="shared" si="7"/>
        <v>14217.3</v>
      </c>
      <c r="BJ6" s="35">
        <f t="shared" si="7"/>
        <v>13749.09</v>
      </c>
      <c r="BK6" s="35">
        <f t="shared" si="7"/>
        <v>1914.94</v>
      </c>
      <c r="BL6" s="35">
        <f t="shared" si="7"/>
        <v>1759.36</v>
      </c>
      <c r="BM6" s="35">
        <f t="shared" si="7"/>
        <v>1837.88</v>
      </c>
      <c r="BN6" s="35">
        <f t="shared" si="7"/>
        <v>1748.51</v>
      </c>
      <c r="BO6" s="35">
        <f t="shared" si="7"/>
        <v>1640.16</v>
      </c>
      <c r="BP6" s="34" t="str">
        <f>IF(BP7="","",IF(BP7="-","【-】","【"&amp;SUBSTITUTE(TEXT(BP7,"#,##0.00"),"-","△")&amp;"】"))</f>
        <v>【1,650.58】</v>
      </c>
      <c r="BQ6" s="35">
        <f>IF(BQ7="",NA(),BQ7)</f>
        <v>8.08</v>
      </c>
      <c r="BR6" s="35">
        <f t="shared" ref="BR6:BZ6" si="8">IF(BR7="",NA(),BR7)</f>
        <v>7.29</v>
      </c>
      <c r="BS6" s="35">
        <f t="shared" si="8"/>
        <v>8.2200000000000006</v>
      </c>
      <c r="BT6" s="35">
        <f t="shared" si="8"/>
        <v>9.35</v>
      </c>
      <c r="BU6" s="35">
        <f t="shared" si="8"/>
        <v>9.8699999999999992</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1931.36</v>
      </c>
      <c r="CC6" s="35">
        <f t="shared" ref="CC6:CK6" si="9">IF(CC7="",NA(),CC7)</f>
        <v>2208.2800000000002</v>
      </c>
      <c r="CD6" s="35">
        <f t="shared" si="9"/>
        <v>1985.05</v>
      </c>
      <c r="CE6" s="35">
        <f t="shared" si="9"/>
        <v>1782.15</v>
      </c>
      <c r="CF6" s="35">
        <f t="shared" si="9"/>
        <v>1612.44</v>
      </c>
      <c r="CG6" s="35">
        <f t="shared" si="9"/>
        <v>553.77</v>
      </c>
      <c r="CH6" s="35">
        <f t="shared" si="9"/>
        <v>508.64</v>
      </c>
      <c r="CI6" s="35">
        <f t="shared" si="9"/>
        <v>525.22</v>
      </c>
      <c r="CJ6" s="35">
        <f t="shared" si="9"/>
        <v>520.91999999999996</v>
      </c>
      <c r="CK6" s="35">
        <f t="shared" si="9"/>
        <v>486.77</v>
      </c>
      <c r="CL6" s="34" t="str">
        <f>IF(CL7="","",IF(CL7="-","【-】","【"&amp;SUBSTITUTE(TEXT(CL7,"#,##0.00"),"-","△")&amp;"】"))</f>
        <v>【481.20】</v>
      </c>
      <c r="CM6" s="35">
        <f>IF(CM7="",NA(),CM7)</f>
        <v>31.25</v>
      </c>
      <c r="CN6" s="35">
        <f t="shared" ref="CN6:CV6" si="10">IF(CN7="",NA(),CN7)</f>
        <v>31.25</v>
      </c>
      <c r="CO6" s="35">
        <f t="shared" si="10"/>
        <v>31.25</v>
      </c>
      <c r="CP6" s="35">
        <f t="shared" si="10"/>
        <v>31.25</v>
      </c>
      <c r="CQ6" s="35">
        <f t="shared" si="10"/>
        <v>31.25</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92.31</v>
      </c>
      <c r="CY6" s="35">
        <f t="shared" ref="CY6:DG6" si="11">IF(CY7="",NA(),CY7)</f>
        <v>92.31</v>
      </c>
      <c r="CZ6" s="35">
        <f t="shared" si="11"/>
        <v>92.59</v>
      </c>
      <c r="DA6" s="35">
        <f t="shared" si="11"/>
        <v>92</v>
      </c>
      <c r="DB6" s="35">
        <f t="shared" si="11"/>
        <v>88</v>
      </c>
      <c r="DC6" s="35">
        <f t="shared" si="11"/>
        <v>89.93</v>
      </c>
      <c r="DD6" s="35">
        <f t="shared" si="11"/>
        <v>89.88</v>
      </c>
      <c r="DE6" s="35">
        <f t="shared" si="11"/>
        <v>91.52</v>
      </c>
      <c r="DF6" s="35">
        <f t="shared" si="11"/>
        <v>90.33</v>
      </c>
      <c r="DG6" s="35">
        <f t="shared" si="11"/>
        <v>90.04</v>
      </c>
      <c r="DH6" s="34" t="str">
        <f>IF(DH7="","",IF(DH7="-","【-】","【"&amp;SUBSTITUTE(TEXT(DH7,"#,##0.00"),"-","△")&amp;"】"))</f>
        <v>【89.89】</v>
      </c>
      <c r="DI6" s="35">
        <f>IF(DI7="",NA(),DI7)</f>
        <v>38.58</v>
      </c>
      <c r="DJ6" s="35">
        <f t="shared" ref="DJ6:DR6" si="12">IF(DJ7="",NA(),DJ7)</f>
        <v>42.35</v>
      </c>
      <c r="DK6" s="35">
        <f t="shared" si="12"/>
        <v>45.06</v>
      </c>
      <c r="DL6" s="35">
        <f t="shared" si="12"/>
        <v>46.29</v>
      </c>
      <c r="DM6" s="35">
        <f t="shared" si="12"/>
        <v>47.36</v>
      </c>
      <c r="DN6" s="35">
        <f t="shared" si="12"/>
        <v>32.36</v>
      </c>
      <c r="DO6" s="35">
        <f t="shared" si="12"/>
        <v>31.73</v>
      </c>
      <c r="DP6" s="35">
        <f t="shared" si="12"/>
        <v>30.28</v>
      </c>
      <c r="DQ6" s="35">
        <f t="shared" si="12"/>
        <v>31</v>
      </c>
      <c r="DR6" s="35">
        <f t="shared" si="12"/>
        <v>29.28</v>
      </c>
      <c r="DS6" s="34" t="str">
        <f>IF(DS7="","",IF(DS7="-","【-】","【"&amp;SUBSTITUTE(TEXT(DS7,"#,##0.00"),"-","△")&amp;"】"))</f>
        <v>【29.09】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22021</v>
      </c>
      <c r="D7" s="37">
        <v>46</v>
      </c>
      <c r="E7" s="37">
        <v>17</v>
      </c>
      <c r="F7" s="37">
        <v>9</v>
      </c>
      <c r="G7" s="37">
        <v>0</v>
      </c>
      <c r="H7" s="37" t="s">
        <v>96</v>
      </c>
      <c r="I7" s="37" t="s">
        <v>97</v>
      </c>
      <c r="J7" s="37" t="s">
        <v>98</v>
      </c>
      <c r="K7" s="37" t="s">
        <v>99</v>
      </c>
      <c r="L7" s="37" t="s">
        <v>100</v>
      </c>
      <c r="M7" s="37" t="s">
        <v>101</v>
      </c>
      <c r="N7" s="38" t="s">
        <v>102</v>
      </c>
      <c r="O7" s="38">
        <v>-16.53</v>
      </c>
      <c r="P7" s="38">
        <v>0.01</v>
      </c>
      <c r="Q7" s="38">
        <v>98.02</v>
      </c>
      <c r="R7" s="38">
        <v>3145</v>
      </c>
      <c r="S7" s="38">
        <v>168479</v>
      </c>
      <c r="T7" s="38">
        <v>524.20000000000005</v>
      </c>
      <c r="U7" s="38">
        <v>321.39999999999998</v>
      </c>
      <c r="V7" s="38">
        <v>25</v>
      </c>
      <c r="W7" s="38">
        <v>0.04</v>
      </c>
      <c r="X7" s="38">
        <v>625</v>
      </c>
      <c r="Y7" s="38">
        <v>54.87</v>
      </c>
      <c r="Z7" s="38">
        <v>53.74</v>
      </c>
      <c r="AA7" s="38">
        <v>52.24</v>
      </c>
      <c r="AB7" s="38">
        <v>52.23</v>
      </c>
      <c r="AC7" s="38">
        <v>54.69</v>
      </c>
      <c r="AD7" s="38">
        <v>96.1</v>
      </c>
      <c r="AE7" s="38">
        <v>97.69</v>
      </c>
      <c r="AF7" s="38">
        <v>91.26</v>
      </c>
      <c r="AG7" s="38">
        <v>99.2</v>
      </c>
      <c r="AH7" s="38">
        <v>100.42</v>
      </c>
      <c r="AI7" s="38">
        <v>100.5</v>
      </c>
      <c r="AJ7" s="38">
        <v>8357.75</v>
      </c>
      <c r="AK7" s="38">
        <v>10802.81</v>
      </c>
      <c r="AL7" s="38">
        <v>11784.13</v>
      </c>
      <c r="AM7" s="38">
        <v>13498.73</v>
      </c>
      <c r="AN7" s="38">
        <v>15441.36</v>
      </c>
      <c r="AO7" s="38">
        <v>929.29</v>
      </c>
      <c r="AP7" s="38">
        <v>1037.73</v>
      </c>
      <c r="AQ7" s="38">
        <v>1597.09</v>
      </c>
      <c r="AR7" s="38">
        <v>1500.46</v>
      </c>
      <c r="AS7" s="38">
        <v>762.05</v>
      </c>
      <c r="AT7" s="38">
        <v>738.47</v>
      </c>
      <c r="AU7" s="38">
        <v>0.61</v>
      </c>
      <c r="AV7" s="38">
        <v>11.01</v>
      </c>
      <c r="AW7" s="38">
        <v>8.65</v>
      </c>
      <c r="AX7" s="38">
        <v>6.72</v>
      </c>
      <c r="AY7" s="38">
        <v>5.82</v>
      </c>
      <c r="AZ7" s="38">
        <v>216.89</v>
      </c>
      <c r="BA7" s="38">
        <v>89.03</v>
      </c>
      <c r="BB7" s="38">
        <v>88.56</v>
      </c>
      <c r="BC7" s="38">
        <v>81.260000000000005</v>
      </c>
      <c r="BD7" s="38">
        <v>92.61</v>
      </c>
      <c r="BE7" s="38">
        <v>93.81</v>
      </c>
      <c r="BF7" s="38">
        <v>16151.06</v>
      </c>
      <c r="BG7" s="38">
        <v>16829.32</v>
      </c>
      <c r="BH7" s="38">
        <v>15019.05</v>
      </c>
      <c r="BI7" s="38">
        <v>14217.3</v>
      </c>
      <c r="BJ7" s="38">
        <v>13749.09</v>
      </c>
      <c r="BK7" s="38">
        <v>1914.94</v>
      </c>
      <c r="BL7" s="38">
        <v>1759.36</v>
      </c>
      <c r="BM7" s="38">
        <v>1837.88</v>
      </c>
      <c r="BN7" s="38">
        <v>1748.51</v>
      </c>
      <c r="BO7" s="38">
        <v>1640.16</v>
      </c>
      <c r="BP7" s="38">
        <v>1650.58</v>
      </c>
      <c r="BQ7" s="38">
        <v>8.08</v>
      </c>
      <c r="BR7" s="38">
        <v>7.29</v>
      </c>
      <c r="BS7" s="38">
        <v>8.2200000000000006</v>
      </c>
      <c r="BT7" s="38">
        <v>9.35</v>
      </c>
      <c r="BU7" s="38">
        <v>9.8699999999999992</v>
      </c>
      <c r="BV7" s="38">
        <v>34.020000000000003</v>
      </c>
      <c r="BW7" s="38">
        <v>37.200000000000003</v>
      </c>
      <c r="BX7" s="38">
        <v>35.03</v>
      </c>
      <c r="BY7" s="38">
        <v>34.99</v>
      </c>
      <c r="BZ7" s="38">
        <v>38.270000000000003</v>
      </c>
      <c r="CA7" s="38">
        <v>38.659999999999997</v>
      </c>
      <c r="CB7" s="38">
        <v>1931.36</v>
      </c>
      <c r="CC7" s="38">
        <v>2208.2800000000002</v>
      </c>
      <c r="CD7" s="38">
        <v>1985.05</v>
      </c>
      <c r="CE7" s="38">
        <v>1782.15</v>
      </c>
      <c r="CF7" s="38">
        <v>1612.44</v>
      </c>
      <c r="CG7" s="38">
        <v>553.77</v>
      </c>
      <c r="CH7" s="38">
        <v>508.64</v>
      </c>
      <c r="CI7" s="38">
        <v>525.22</v>
      </c>
      <c r="CJ7" s="38">
        <v>520.91999999999996</v>
      </c>
      <c r="CK7" s="38">
        <v>486.77</v>
      </c>
      <c r="CL7" s="38">
        <v>481.2</v>
      </c>
      <c r="CM7" s="38">
        <v>31.25</v>
      </c>
      <c r="CN7" s="38">
        <v>31.25</v>
      </c>
      <c r="CO7" s="38">
        <v>31.25</v>
      </c>
      <c r="CP7" s="38">
        <v>31.25</v>
      </c>
      <c r="CQ7" s="38">
        <v>31.25</v>
      </c>
      <c r="CR7" s="38">
        <v>36.44</v>
      </c>
      <c r="CS7" s="38">
        <v>34.29</v>
      </c>
      <c r="CT7" s="38">
        <v>35.340000000000003</v>
      </c>
      <c r="CU7" s="38">
        <v>34.68</v>
      </c>
      <c r="CV7" s="38">
        <v>34.700000000000003</v>
      </c>
      <c r="CW7" s="38">
        <v>34.97</v>
      </c>
      <c r="CX7" s="38">
        <v>92.31</v>
      </c>
      <c r="CY7" s="38">
        <v>92.31</v>
      </c>
      <c r="CZ7" s="38">
        <v>92.59</v>
      </c>
      <c r="DA7" s="38">
        <v>92</v>
      </c>
      <c r="DB7" s="38">
        <v>88</v>
      </c>
      <c r="DC7" s="38">
        <v>89.93</v>
      </c>
      <c r="DD7" s="38">
        <v>89.88</v>
      </c>
      <c r="DE7" s="38">
        <v>91.52</v>
      </c>
      <c r="DF7" s="38">
        <v>90.33</v>
      </c>
      <c r="DG7" s="38">
        <v>90.04</v>
      </c>
      <c r="DH7" s="38">
        <v>89.89</v>
      </c>
      <c r="DI7" s="38">
        <v>38.58</v>
      </c>
      <c r="DJ7" s="38">
        <v>42.35</v>
      </c>
      <c r="DK7" s="38">
        <v>45.06</v>
      </c>
      <c r="DL7" s="38">
        <v>46.29</v>
      </c>
      <c r="DM7" s="38">
        <v>47.36</v>
      </c>
      <c r="DN7" s="38">
        <v>32.36</v>
      </c>
      <c r="DO7" s="38">
        <v>31.73</v>
      </c>
      <c r="DP7" s="38">
        <v>30.28</v>
      </c>
      <c r="DQ7" s="38">
        <v>31</v>
      </c>
      <c r="DR7" s="38">
        <v>29.28</v>
      </c>
      <c r="DS7" s="38">
        <v>29.09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