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D:\建設課引継データ【鈴木より】\03_引継【H29.4.3日影課長】\04_経営比較分析表\R2年度\01_経営比較分析表の分析等について\県修正\公共\"/>
    </mc:Choice>
  </mc:AlternateContent>
  <xr:revisionPtr revIDLastSave="0" documentId="13_ncr:1_{517656A4-FDBE-4CB3-B3DA-A8889767FD3C}" xr6:coauthVersionLast="36" xr6:coauthVersionMax="36" xr10:uidLastSave="{00000000-0000-0000-0000-000000000000}"/>
  <workbookProtection workbookAlgorithmName="SHA-512" workbookHashValue="hCaB3vFhpCeCwA0l4H2D7ma9hR85sD24gfH/8SwRvDl+CbWGJ7288OSxJbnh7W9nQnMAsCsZgass+Gv3J0LdBg==" workbookSaltValue="72LZnJLW6am1W83mmGNIBQ=="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<sst xmlns="http://schemas.openxmlformats.org/spreadsheetml/2006/main" count="236" uniqueCount="119">
  <si>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</si>
  <si>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</si>
  <si>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</si>
  <si>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</si>
  <si>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</si>
  <si>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</si>
  <si>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</si>
  <si>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</si>
  <si>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</si>
  <si>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</si>
  <si>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</si>
  <si>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</si>
  <si>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</si>
  <si>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</si>
  <si>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</si>
  <si>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</si>
  <si>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</si>
  <si>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</si>
  <si>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</si>
  <si>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</si>
  <si>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</si>
  <si>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</si>
  <si>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</si>
  <si>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</si>
  <si>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</si>
  <si>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</si>
  <si>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</si>
  <si>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</si>
  <si>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</si>
  <si>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</si>
  <si>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</si>
  <si>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</si>
  <si>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</si>
  <si>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</si>
  <si>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</si>
  <si>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</si>
  <si>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</si>
  <si>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</si>
  <si>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</si>
  <si>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</si>
  <si>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</si>
  <si>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</si>
  <si>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</si>
  <si>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</si>
  <si>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</si>
  <si>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</si>
  <si>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</si>
  <si>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</si>
  <si>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</si>
  <si>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</si>
  <si>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</si>
  <si>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</si>
  <si>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</si>
  <si>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</si>
  <si>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</si>
  <si>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</si>
  <si>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</si>
  <si>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</si>
  <si>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</si>
  <si>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</si>
  <si>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</si>
  <si>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</si>
  <si>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</si>
  <si>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</si>
  <si>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</si>
  <si>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</si>
  <si>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</si>
  <si>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</si>
  <si>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</si>
  <si>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</si>
  <si>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</si>
  <si>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</si>
  <si>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</si>
  <si>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</si>
  <si>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</si>
  <si>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</si>
  <si>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</si>
  <si>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</si>
  <si>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</si>
  <si>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</si>
  <si>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</si>
  <si>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</si>
  <si>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</si>
  <si>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</si>
  <si>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</si>
  <si>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</si>
  <si>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</si>
  <si>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</si>
  <si>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</si>
  <si>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</si>
  <si>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</si>
  <si>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</si>
  <si>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</si>
  <si>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</si>
  <si>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</si>
  <si>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</si>
  <si>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</si>
  <si>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</si>
  <si>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階上町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</si>
  <si>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</si>
  <si>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</si>
  <si>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</si>
  <si>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</si>
  <si>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</si>
  <si>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</si>
  <si>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</si>
  <si>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</si>
  <si>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</si>
  <si>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</si>
  <si>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</si>
  <si>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</si>
  <si>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</si>
  <si>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</si>
  <si>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</si>
  <si>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</si>
  <si>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</si>
  <si>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一部供用開始から10年が経過し、修繕等が必要な機器等も見受けられている。平成28年度に策定したストックマネジメント計画に基づき、点検・調査を実施し、修繕・改築の必要性を検討する。</t>
    <rPh sb="11" eb="12">
      <t>ネン</t>
    </rPh>
    <rPh sb="13" eb="15">
      <t>ケイカ</t>
    </rPh>
    <rPh sb="17" eb="19">
      <t>シュウゼン</t>
    </rPh>
    <rPh sb="19" eb="20">
      <t>トウ</t>
    </rPh>
    <rPh sb="21" eb="23">
      <t>ヒツヨウ</t>
    </rPh>
    <rPh sb="24" eb="26">
      <t>キキ</t>
    </rPh>
    <rPh sb="26" eb="27">
      <t>トウ</t>
    </rPh>
    <rPh sb="28" eb="30">
      <t>ミウ</t>
    </rPh>
    <phoneticPr fontId="4"/>
  </si>
  <si>
    <r>
      <t>①収益的収支比率について
　前年度と比較して2.46</t>
    </r>
    <r>
      <rPr>
        <sz val="11"/>
        <rFont val="ＭＳ ゴシック"/>
        <family val="3"/>
        <charset val="128"/>
      </rPr>
      <t>ポイント</t>
    </r>
    <r>
      <rPr>
        <sz val="11"/>
        <color theme="1"/>
        <rFont val="ＭＳ ゴシック"/>
        <family val="3"/>
        <charset val="128"/>
      </rPr>
      <t>の減少。近年は80％台を推移しており、赤字経営が慢性化している状況である。
④企業債残高対事業規模比率について
　年々減少しているが、類似団体と比較して高い水準にある。
⑤経費回収率について
　使用料改定もあり、前年度と比較して1.49</t>
    </r>
    <r>
      <rPr>
        <sz val="11"/>
        <rFont val="ＭＳ ゴシック"/>
        <family val="3"/>
        <charset val="128"/>
      </rPr>
      <t>ポイント</t>
    </r>
    <r>
      <rPr>
        <sz val="11"/>
        <color theme="1"/>
        <rFont val="ＭＳ ゴシック"/>
        <family val="3"/>
        <charset val="128"/>
      </rPr>
      <t>増加したが、類似団体及び収益的収支比率と比較すると依然として低い水準にあり、使用料収入以外の収入に依存している状況にある。
⑥汚水処理原価について
　前年度より微増。類似団体と比較して高い水準にある。
⑦施設利用率について
　前年度と比較して約1</t>
    </r>
    <r>
      <rPr>
        <sz val="11"/>
        <rFont val="ＭＳ ゴシック"/>
        <family val="3"/>
        <charset val="128"/>
      </rPr>
      <t>ポイント</t>
    </r>
    <r>
      <rPr>
        <sz val="11"/>
        <color theme="1"/>
        <rFont val="ＭＳ ゴシック"/>
        <family val="3"/>
        <charset val="128"/>
      </rPr>
      <t>増加し類似団体とほぼ同水準の状況である。事業継続中のため、今後も増加する見通しである。
⑧施設利用率及び水洗化率について
　前年度と比較して1.56</t>
    </r>
    <r>
      <rPr>
        <sz val="11"/>
        <rFont val="ＭＳ ゴシック"/>
        <family val="3"/>
        <charset val="128"/>
      </rPr>
      <t>ポイント</t>
    </r>
    <r>
      <rPr>
        <sz val="11"/>
        <color theme="1"/>
        <rFont val="ＭＳ ゴシック"/>
        <family val="3"/>
        <charset val="128"/>
      </rPr>
      <t>減少。普及人口の増と比較し接続人口の伸びが緩やかであったことが減少の理由と考えられる。
　平成31年4月より使用料の改定を実施。認可区域内整備途中であり、整備完了区域から随時接続推進を実施するとともに、維持管理費等の削減により経営の健全化を図る。
　</t>
    </r>
    <rPh sb="1" eb="8">
      <t>シュウエキテキシュウシヒリツ</t>
    </rPh>
    <rPh sb="130" eb="132">
      <t>カイテイ</t>
    </rPh>
    <rPh sb="227" eb="230">
      <t>ゼンネンド</t>
    </rPh>
    <rPh sb="232" eb="234">
      <t>ビゾウ</t>
    </rPh>
    <rPh sb="254" eb="256">
      <t>シセツ</t>
    </rPh>
    <rPh sb="256" eb="258">
      <t>リヨウ</t>
    </rPh>
    <rPh sb="258" eb="259">
      <t>リツ</t>
    </rPh>
    <rPh sb="265" eb="268">
      <t>ゼンネンド</t>
    </rPh>
    <rPh sb="269" eb="271">
      <t>ヒカク</t>
    </rPh>
    <rPh sb="273" eb="274">
      <t>ヤク</t>
    </rPh>
    <rPh sb="279" eb="281">
      <t>ゾウカ</t>
    </rPh>
    <rPh sb="357" eb="358">
      <t>ゲン</t>
    </rPh>
    <rPh sb="358" eb="359">
      <t>ショウ</t>
    </rPh>
    <rPh sb="360" eb="362">
      <t>フキュウ</t>
    </rPh>
    <rPh sb="362" eb="364">
      <t>ジンコウ</t>
    </rPh>
    <rPh sb="365" eb="366">
      <t>ゾウ</t>
    </rPh>
    <rPh sb="367" eb="369">
      <t>ヒカク</t>
    </rPh>
    <rPh sb="370" eb="372">
      <t>セツゾク</t>
    </rPh>
    <rPh sb="372" eb="374">
      <t>ジンコウ</t>
    </rPh>
    <rPh sb="375" eb="376">
      <t>ノ</t>
    </rPh>
    <rPh sb="378" eb="379">
      <t>ユル</t>
    </rPh>
    <rPh sb="388" eb="390">
      <t>ゲンショウ</t>
    </rPh>
    <rPh sb="391" eb="393">
      <t>リユウ</t>
    </rPh>
    <rPh sb="394" eb="395">
      <t>カンガ</t>
    </rPh>
    <rPh sb="403" eb="405">
      <t>ヘイセイ</t>
    </rPh>
    <rPh sb="407" eb="408">
      <t>ネン</t>
    </rPh>
    <rPh sb="409" eb="410">
      <t>ガツ</t>
    </rPh>
    <rPh sb="412" eb="415">
      <t>シヨウリョウ</t>
    </rPh>
    <rPh sb="416" eb="418">
      <t>カイテイ</t>
    </rPh>
    <rPh sb="419" eb="421">
      <t>ジッシ</t>
    </rPh>
    <phoneticPr fontId="4"/>
  </si>
  <si>
    <t>　認可区域内整備途中であることから、施設利用率及び水洗化率は今後も増加する見込みである。
　平成31年4月から使用料の改定を実施したことにより経費回収率が増加したと考えられる。今後も接続率の向上により使用料収入を確保するとともに、維持管理費の削減に努め、経営の健全化を目指す。</t>
    <rPh sb="46" eb="48">
      <t>ヘイセイ</t>
    </rPh>
    <rPh sb="50" eb="51">
      <t>ネン</t>
    </rPh>
    <rPh sb="52" eb="53">
      <t>ガツ</t>
    </rPh>
    <rPh sb="55" eb="58">
      <t>シヨウリョウ</t>
    </rPh>
    <rPh sb="59" eb="61">
      <t>カイテイ</t>
    </rPh>
    <rPh sb="62" eb="64">
      <t>ジッシ</t>
    </rPh>
    <rPh sb="71" eb="73">
      <t>ケイヒ</t>
    </rPh>
    <rPh sb="73" eb="75">
      <t>カイシュウ</t>
    </rPh>
    <rPh sb="75" eb="76">
      <t>リツ</t>
    </rPh>
    <rPh sb="77" eb="79">
      <t>ゾウカ</t>
    </rPh>
    <rPh sb="82" eb="83">
      <t>カンガ</t>
    </rPh>
    <rPh sb="88" eb="90">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</si>
</sst>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07-440B-8866-CCAD1799B4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0.19</c:v>
                </c:pt>
                <c:pt idx="2">
                  <c:v>7.0000000000000007E-2</c:v>
                </c:pt>
                <c:pt idx="3">
                  <c:v>0.56999999999999995</c:v>
                </c:pt>
                <c:pt idx="4" formatCode="#,##0.00;&quot;△&quot;#,##0.00">
                  <c:v>0</c:v>
                </c:pt>
              </c:numCache>
            </c:numRef>
          </c:val>
          <c:smooth val="0"/>
          <c:extLst>
            <c:ext xmlns:c16="http://schemas.microsoft.com/office/drawing/2014/chart" uri="{C3380CC4-5D6E-409C-BE32-E72D297353CC}">
              <c16:uniqueId val="{00000001-3C07-440B-8866-CCAD1799B4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37.17</c:v>
                </c:pt>
                <c:pt idx="1">
                  <c:v>41.5</c:v>
                </c:pt>
                <c:pt idx="2">
                  <c:v>34.979999999999997</c:v>
                </c:pt>
                <c:pt idx="3">
                  <c:v>37.020000000000003</c:v>
                </c:pt>
                <c:pt idx="4">
                  <c:v>38.04</c:v>
                </c:pt>
              </c:numCache>
            </c:numRef>
          </c:val>
          <c:extLst>
            <c:ext xmlns:c16="http://schemas.microsoft.com/office/drawing/2014/chart" uri="{C3380CC4-5D6E-409C-BE32-E72D297353CC}">
              <c16:uniqueId val="{00000000-AC7F-4D32-89B9-20BBCFEF72F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41.28</c:v>
                </c:pt>
                <c:pt idx="2">
                  <c:v>41.45</c:v>
                </c:pt>
                <c:pt idx="3">
                  <c:v>36.97</c:v>
                </c:pt>
                <c:pt idx="4">
                  <c:v>39.51</c:v>
                </c:pt>
              </c:numCache>
            </c:numRef>
          </c:val>
          <c:smooth val="0"/>
          <c:extLst>
            <c:ext xmlns:c16="http://schemas.microsoft.com/office/drawing/2014/chart" uri="{C3380CC4-5D6E-409C-BE32-E72D297353CC}">
              <c16:uniqueId val="{00000001-AC7F-4D32-89B9-20BBCFEF72F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52.38</c:v>
                </c:pt>
                <c:pt idx="1">
                  <c:v>57.8</c:v>
                </c:pt>
                <c:pt idx="2">
                  <c:v>57.39</c:v>
                </c:pt>
                <c:pt idx="3">
                  <c:v>59.48</c:v>
                </c:pt>
                <c:pt idx="4">
                  <c:v>57.92</c:v>
                </c:pt>
              </c:numCache>
            </c:numRef>
          </c:val>
          <c:extLst>
            <c:ext xmlns:c16="http://schemas.microsoft.com/office/drawing/2014/chart" uri="{C3380CC4-5D6E-409C-BE32-E72D297353CC}">
              <c16:uniqueId val="{00000000-A0E4-40D4-A4F8-5EB2FC93F90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61.3</c:v>
                </c:pt>
                <c:pt idx="2">
                  <c:v>64.510000000000005</c:v>
                </c:pt>
                <c:pt idx="3">
                  <c:v>67.12</c:v>
                </c:pt>
                <c:pt idx="4">
                  <c:v>61.03</c:v>
                </c:pt>
              </c:numCache>
            </c:numRef>
          </c:val>
          <c:smooth val="0"/>
          <c:extLst>
            <c:ext xmlns:c16="http://schemas.microsoft.com/office/drawing/2014/chart" uri="{C3380CC4-5D6E-409C-BE32-E72D297353CC}">
              <c16:uniqueId val="{00000001-A0E4-40D4-A4F8-5EB2FC93F90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88.09</c:v>
                </c:pt>
                <c:pt idx="1">
                  <c:v>81.599999999999994</c:v>
                </c:pt>
                <c:pt idx="2">
                  <c:v>88.26</c:v>
                </c:pt>
                <c:pt idx="3">
                  <c:v>86.66</c:v>
                </c:pt>
                <c:pt idx="4">
                  <c:v>84.2</c:v>
                </c:pt>
              </c:numCache>
            </c:numRef>
          </c:val>
          <c:extLst>
            <c:ext xmlns:c16="http://schemas.microsoft.com/office/drawing/2014/chart" uri="{C3380CC4-5D6E-409C-BE32-E72D297353CC}">
              <c16:uniqueId val="{00000000-35A5-40F9-8CD5-F5F9967C50C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A5-40F9-8CD5-F5F9967C50C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70-485E-8609-6A796B97745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70-485E-8609-6A796B97745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25-4318-B64C-0D32C84F6D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25-4318-B64C-0D32C84F6D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BE-4EF1-93AF-5AC087B333C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BE-4EF1-93AF-5AC087B333C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14-4447-9775-C4DCF798BD5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14-4447-9775-C4DCF798BD5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2380.4899999999998</c:v>
                </c:pt>
                <c:pt idx="1">
                  <c:v>2234.7399999999998</c:v>
                </c:pt>
                <c:pt idx="2">
                  <c:v>1910.65</c:v>
                </c:pt>
                <c:pt idx="3">
                  <c:v>1848.32</c:v>
                </c:pt>
                <c:pt idx="4">
                  <c:v>1661.86</c:v>
                </c:pt>
              </c:numCache>
            </c:numRef>
          </c:val>
          <c:extLst>
            <c:ext xmlns:c16="http://schemas.microsoft.com/office/drawing/2014/chart" uri="{C3380CC4-5D6E-409C-BE32-E72D297353CC}">
              <c16:uniqueId val="{00000000-FF64-4C48-8888-5F87F57DA7B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1604.64</c:v>
                </c:pt>
                <c:pt idx="2">
                  <c:v>1217.7</c:v>
                </c:pt>
                <c:pt idx="3">
                  <c:v>1689.65</c:v>
                </c:pt>
                <c:pt idx="4">
                  <c:v>808.77</c:v>
                </c:pt>
              </c:numCache>
            </c:numRef>
          </c:val>
          <c:smooth val="0"/>
          <c:extLst>
            <c:ext xmlns:c16="http://schemas.microsoft.com/office/drawing/2014/chart" uri="{C3380CC4-5D6E-409C-BE32-E72D297353CC}">
              <c16:uniqueId val="{00000001-FF64-4C48-8888-5F87F57DA7B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29.82</c:v>
                </c:pt>
                <c:pt idx="1">
                  <c:v>29.79</c:v>
                </c:pt>
                <c:pt idx="2">
                  <c:v>34.11</c:v>
                </c:pt>
                <c:pt idx="3">
                  <c:v>36.6</c:v>
                </c:pt>
                <c:pt idx="4">
                  <c:v>38.090000000000003</c:v>
                </c:pt>
              </c:numCache>
            </c:numRef>
          </c:val>
          <c:extLst>
            <c:ext xmlns:c16="http://schemas.microsoft.com/office/drawing/2014/chart" uri="{C3380CC4-5D6E-409C-BE32-E72D297353CC}">
              <c16:uniqueId val="{00000000-835D-48C8-A725-4A5E9E121C4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60.01</c:v>
                </c:pt>
                <c:pt idx="2">
                  <c:v>66.680000000000007</c:v>
                </c:pt>
                <c:pt idx="3">
                  <c:v>58.12</c:v>
                </c:pt>
                <c:pt idx="4">
                  <c:v>48.2</c:v>
                </c:pt>
              </c:numCache>
            </c:numRef>
          </c:val>
          <c:smooth val="0"/>
          <c:extLst>
            <c:ext xmlns:c16="http://schemas.microsoft.com/office/drawing/2014/chart" uri="{C3380CC4-5D6E-409C-BE32-E72D297353CC}">
              <c16:uniqueId val="{00000001-835D-48C8-A725-4A5E9E121C4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545.54999999999995</c:v>
                </c:pt>
                <c:pt idx="1">
                  <c:v>514.11</c:v>
                </c:pt>
                <c:pt idx="2">
                  <c:v>471.43</c:v>
                </c:pt>
                <c:pt idx="3">
                  <c:v>441.6</c:v>
                </c:pt>
                <c:pt idx="4">
                  <c:v>451.92</c:v>
                </c:pt>
              </c:numCache>
            </c:numRef>
          </c:val>
          <c:extLst>
            <c:ext xmlns:c16="http://schemas.microsoft.com/office/drawing/2014/chart" uri="{C3380CC4-5D6E-409C-BE32-E72D297353CC}">
              <c16:uniqueId val="{00000000-5533-4DEE-89DF-5D1693AFC6E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277.67</c:v>
                </c:pt>
                <c:pt idx="2">
                  <c:v>260.11</c:v>
                </c:pt>
                <c:pt idx="3">
                  <c:v>304.98</c:v>
                </c:pt>
                <c:pt idx="4">
                  <c:v>345.96</c:v>
                </c:pt>
              </c:numCache>
            </c:numRef>
          </c:val>
          <c:smooth val="0"/>
          <c:extLst>
            <c:ext xmlns:c16="http://schemas.microsoft.com/office/drawing/2014/chart" uri="{C3380CC4-5D6E-409C-BE32-E72D297353CC}">
              <c16:uniqueId val="{00000001-5533-4DEE-89DF-5D1693AFC6E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G1" zoomScale="64" zoomScaleNormal="64"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階上町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Cd3</v>
      </c>
      <c r="X8" s="72"/>
      <c r="Y8" s="72"/>
      <c r="Z8" s="72"/>
      <c r="AA8" s="72"/>
      <c r="AB8" s="72"/>
      <c r="AC8" s="72"/>
      <c r="AD8" s="73" t="str">
        <f>データ!$M$6</f>
        <v>非設置</v>
      </c>
      <c r="AE8" s="73"/>
      <c r="AF8" s="73"/>
      <c r="AG8" s="73"/>
      <c r="AH8" s="73"/>
      <c r="AI8" s="73"/>
      <c r="AJ8" s="73"/>
      <c r="AK8" s="3"/>
      <c r="AL8" s="69">
        <f>データ!S6</f>
        <v>13404</v>
      </c>
      <c r="AM8" s="69"/>
      <c r="AN8" s="69"/>
      <c r="AO8" s="69"/>
      <c r="AP8" s="69"/>
      <c r="AQ8" s="69"/>
      <c r="AR8" s="69"/>
      <c r="AS8" s="69"/>
      <c r="AT8" s="68">
        <f>データ!T6</f>
        <v>94</v>
      </c>
      <c r="AU8" s="68"/>
      <c r="AV8" s="68"/>
      <c r="AW8" s="68"/>
      <c r="AX8" s="68"/>
      <c r="AY8" s="68"/>
      <c r="AZ8" s="68"/>
      <c r="BA8" s="68"/>
      <c r="BB8" s="68">
        <f>データ!U6</f>
        <v>142.6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25.26</v>
      </c>
      <c r="Q10" s="68"/>
      <c r="R10" s="68"/>
      <c r="S10" s="68"/>
      <c r="T10" s="68"/>
      <c r="U10" s="68"/>
      <c r="V10" s="68"/>
      <c r="W10" s="68">
        <f>データ!Q6</f>
        <v>102.05</v>
      </c>
      <c r="X10" s="68"/>
      <c r="Y10" s="68"/>
      <c r="Z10" s="68"/>
      <c r="AA10" s="68"/>
      <c r="AB10" s="68"/>
      <c r="AC10" s="68"/>
      <c r="AD10" s="69">
        <f>データ!R6</f>
        <v>3226</v>
      </c>
      <c r="AE10" s="69"/>
      <c r="AF10" s="69"/>
      <c r="AG10" s="69"/>
      <c r="AH10" s="69"/>
      <c r="AI10" s="69"/>
      <c r="AJ10" s="69"/>
      <c r="AK10" s="2"/>
      <c r="AL10" s="69">
        <f>データ!V6</f>
        <v>3370</v>
      </c>
      <c r="AM10" s="69"/>
      <c r="AN10" s="69"/>
      <c r="AO10" s="69"/>
      <c r="AP10" s="69"/>
      <c r="AQ10" s="69"/>
      <c r="AR10" s="69"/>
      <c r="AS10" s="69"/>
      <c r="AT10" s="68">
        <f>データ!W6</f>
        <v>1.36</v>
      </c>
      <c r="AU10" s="68"/>
      <c r="AV10" s="68"/>
      <c r="AW10" s="68"/>
      <c r="AX10" s="68"/>
      <c r="AY10" s="68"/>
      <c r="AZ10" s="68"/>
      <c r="BA10" s="68"/>
      <c r="BB10" s="68">
        <f>データ!X6</f>
        <v>2477.94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B2TJRRCuadb7j/NRDB/10GniyA3eGo1Ril3qARgGnh7+DepxPi37uG/gRgyKcTcnSdmC+3HeH7usunilTyej9g==" saltValue="jNKbj/S/QJQ12+W1GaOM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24465</v>
      </c>
      <c r="D6" s="33">
        <f t="shared" si="3"/>
        <v>47</v>
      </c>
      <c r="E6" s="33">
        <f t="shared" si="3"/>
        <v>17</v>
      </c>
      <c r="F6" s="33">
        <f t="shared" si="3"/>
        <v>1</v>
      </c>
      <c r="G6" s="33">
        <f t="shared" si="3"/>
        <v>0</v>
      </c>
      <c r="H6" s="33" t="str">
        <f t="shared" si="3"/>
        <v>青森県　階上町</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25.26</v>
      </c>
      <c r="Q6" s="34">
        <f t="shared" si="3"/>
        <v>102.05</v>
      </c>
      <c r="R6" s="34">
        <f t="shared" si="3"/>
        <v>3226</v>
      </c>
      <c r="S6" s="34">
        <f t="shared" si="3"/>
        <v>13404</v>
      </c>
      <c r="T6" s="34">
        <f t="shared" si="3"/>
        <v>94</v>
      </c>
      <c r="U6" s="34">
        <f t="shared" si="3"/>
        <v>142.6</v>
      </c>
      <c r="V6" s="34">
        <f t="shared" si="3"/>
        <v>3370</v>
      </c>
      <c r="W6" s="34">
        <f t="shared" si="3"/>
        <v>1.36</v>
      </c>
      <c r="X6" s="34">
        <f t="shared" si="3"/>
        <v>2477.94</v>
      </c>
      <c r="Y6" s="35">
        <f>IF(Y7="",NA(),Y7)</f>
        <v>88.09</v>
      </c>
      <c r="Z6" s="35">
        <f t="shared" ref="Z6:AH6" si="4">IF(Z7="",NA(),Z7)</f>
        <v>81.599999999999994</v>
      </c>
      <c r="AA6" s="35">
        <f t="shared" si="4"/>
        <v>88.26</v>
      </c>
      <c r="AB6" s="35">
        <f t="shared" si="4"/>
        <v>86.66</v>
      </c>
      <c r="AC6" s="35">
        <f t="shared" si="4"/>
        <v>84.2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2380.4899999999998</v>
      </c>
      <c r="BG6" s="35">
        <f t="shared" ref="BG6:BO6" si="7">IF(BG7="",NA(),BG7)</f>
        <v>2234.7399999999998</v>
      </c>
      <c r="BH6" s="35">
        <f t="shared" si="7"/>
        <v>1910.65</v>
      </c>
      <c r="BI6" s="35">
        <f t="shared" si="7"/>
        <v>1848.32</v>
      </c>
      <c r="BJ6" s="35">
        <f t="shared" si="7"/>
        <v>1661.86</v>
      </c>
      <c r="BK6" s="35">
        <f t="shared" si="7"/>
        <v>1240.1600000000001</v>
      </c>
      <c r="BL6" s="35">
        <f t="shared" si="7"/>
        <v>1604.64</v>
      </c>
      <c r="BM6" s="35">
        <f t="shared" si="7"/>
        <v>1217.7</v>
      </c>
      <c r="BN6" s="35">
        <f t="shared" si="7"/>
        <v>1689.65</v>
      </c>
      <c r="BO6" s="35">
        <f t="shared" si="7"/>
        <v>808.77</v>
      </c>
      <c r="BP6" s="34" t="str">
        <f>IF(BP7="","",IF(BP7="-","【-】","【"&amp;SUBSTITUTE(TEXT(BP7,"#,##0.00"),"-","△")&amp;"】"))</f>
        <v>【682.51】</v>
      </c>
      <c r="BQ6" s="35">
        <f>IF(BQ7="",NA(),BQ7)</f>
        <v>29.82</v>
      </c>
      <c r="BR6" s="35">
        <f t="shared" ref="BR6:BZ6" si="8">IF(BR7="",NA(),BR7)</f>
        <v>29.79</v>
      </c>
      <c r="BS6" s="35">
        <f t="shared" si="8"/>
        <v>34.11</v>
      </c>
      <c r="BT6" s="35">
        <f t="shared" si="8"/>
        <v>36.6</v>
      </c>
      <c r="BU6" s="35">
        <f t="shared" si="8"/>
        <v>38.090000000000003</v>
      </c>
      <c r="BV6" s="35">
        <f t="shared" si="8"/>
        <v>60.17</v>
      </c>
      <c r="BW6" s="35">
        <f t="shared" si="8"/>
        <v>60.01</v>
      </c>
      <c r="BX6" s="35">
        <f t="shared" si="8"/>
        <v>66.680000000000007</v>
      </c>
      <c r="BY6" s="35">
        <f t="shared" si="8"/>
        <v>58.12</v>
      </c>
      <c r="BZ6" s="35">
        <f t="shared" si="8"/>
        <v>48.2</v>
      </c>
      <c r="CA6" s="34" t="str">
        <f>IF(CA7="","",IF(CA7="-","【-】","【"&amp;SUBSTITUTE(TEXT(CA7,"#,##0.00"),"-","△")&amp;"】"))</f>
        <v>【100.34】</v>
      </c>
      <c r="CB6" s="35">
        <f>IF(CB7="",NA(),CB7)</f>
        <v>545.54999999999995</v>
      </c>
      <c r="CC6" s="35">
        <f t="shared" ref="CC6:CK6" si="9">IF(CC7="",NA(),CC7)</f>
        <v>514.11</v>
      </c>
      <c r="CD6" s="35">
        <f t="shared" si="9"/>
        <v>471.43</v>
      </c>
      <c r="CE6" s="35">
        <f t="shared" si="9"/>
        <v>441.6</v>
      </c>
      <c r="CF6" s="35">
        <f t="shared" si="9"/>
        <v>451.92</v>
      </c>
      <c r="CG6" s="35">
        <f t="shared" si="9"/>
        <v>281.52999999999997</v>
      </c>
      <c r="CH6" s="35">
        <f t="shared" si="9"/>
        <v>277.67</v>
      </c>
      <c r="CI6" s="35">
        <f t="shared" si="9"/>
        <v>260.11</v>
      </c>
      <c r="CJ6" s="35">
        <f t="shared" si="9"/>
        <v>304.98</v>
      </c>
      <c r="CK6" s="35">
        <f t="shared" si="9"/>
        <v>345.96</v>
      </c>
      <c r="CL6" s="34" t="str">
        <f>IF(CL7="","",IF(CL7="-","【-】","【"&amp;SUBSTITUTE(TEXT(CL7,"#,##0.00"),"-","△")&amp;"】"))</f>
        <v>【136.15】</v>
      </c>
      <c r="CM6" s="35">
        <f>IF(CM7="",NA(),CM7)</f>
        <v>37.17</v>
      </c>
      <c r="CN6" s="35">
        <f t="shared" ref="CN6:CV6" si="10">IF(CN7="",NA(),CN7)</f>
        <v>41.5</v>
      </c>
      <c r="CO6" s="35">
        <f t="shared" si="10"/>
        <v>34.979999999999997</v>
      </c>
      <c r="CP6" s="35">
        <f t="shared" si="10"/>
        <v>37.020000000000003</v>
      </c>
      <c r="CQ6" s="35">
        <f t="shared" si="10"/>
        <v>38.04</v>
      </c>
      <c r="CR6" s="35">
        <f t="shared" si="10"/>
        <v>44.89</v>
      </c>
      <c r="CS6" s="35">
        <f t="shared" si="10"/>
        <v>41.28</v>
      </c>
      <c r="CT6" s="35">
        <f t="shared" si="10"/>
        <v>41.45</v>
      </c>
      <c r="CU6" s="35">
        <f t="shared" si="10"/>
        <v>36.97</v>
      </c>
      <c r="CV6" s="35">
        <f t="shared" si="10"/>
        <v>39.51</v>
      </c>
      <c r="CW6" s="34" t="str">
        <f>IF(CW7="","",IF(CW7="-","【-】","【"&amp;SUBSTITUTE(TEXT(CW7,"#,##0.00"),"-","△")&amp;"】"))</f>
        <v>【59.64】</v>
      </c>
      <c r="CX6" s="35">
        <f>IF(CX7="",NA(),CX7)</f>
        <v>52.38</v>
      </c>
      <c r="CY6" s="35">
        <f t="shared" ref="CY6:DG6" si="11">IF(CY7="",NA(),CY7)</f>
        <v>57.8</v>
      </c>
      <c r="CZ6" s="35">
        <f t="shared" si="11"/>
        <v>57.39</v>
      </c>
      <c r="DA6" s="35">
        <f t="shared" si="11"/>
        <v>59.48</v>
      </c>
      <c r="DB6" s="35">
        <f t="shared" si="11"/>
        <v>57.92</v>
      </c>
      <c r="DC6" s="35">
        <f t="shared" si="11"/>
        <v>64.89</v>
      </c>
      <c r="DD6" s="35">
        <f t="shared" si="11"/>
        <v>61.3</v>
      </c>
      <c r="DE6" s="35">
        <f t="shared" si="11"/>
        <v>64.510000000000005</v>
      </c>
      <c r="DF6" s="35">
        <f t="shared" si="11"/>
        <v>67.12</v>
      </c>
      <c r="DG6" s="35">
        <f t="shared" si="11"/>
        <v>61.03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0.19</v>
      </c>
      <c r="EL6" s="35">
        <f t="shared" si="14"/>
        <v>7.0000000000000007E-2</v>
      </c>
      <c r="EM6" s="35">
        <f t="shared" si="14"/>
        <v>0.56999999999999995</v>
      </c>
      <c r="EN6" s="34">
        <f t="shared" si="14"/>
        <v>0</v>
      </c>
      <c r="EO6" s="34" t="str">
        <f>IF(EO7="","",IF(EO7="-","【-】","【"&amp;SUBSTITUTE(TEXT(EO7,"#,##0.00"),"-","△")&amp;"】"))</f>
        <v>【0.22】</v>
      </c>
    </row>
    <row r="7" spans="1:145" s="36" customFormat="1" x14ac:dyDescent="0.15">
      <c r="A7" s="28"/>
      <c r="B7" s="37">
        <v>2019</v>
      </c>
      <c r="C7" s="37">
        <v>24465</v>
      </c>
      <c r="D7" s="37">
        <v>47</v>
      </c>
      <c r="E7" s="37">
        <v>17</v>
      </c>
      <c r="F7" s="37">
        <v>1</v>
      </c>
      <c r="G7" s="37">
        <v>0</v>
      </c>
      <c r="H7" s="37" t="s">
        <v>98</v>
      </c>
      <c r="I7" s="37" t="s">
        <v>99</v>
      </c>
      <c r="J7" s="37" t="s">
        <v>100</v>
      </c>
      <c r="K7" s="37" t="s">
        <v>101</v>
      </c>
      <c r="L7" s="37" t="s">
        <v>102</v>
      </c>
      <c r="M7" s="37" t="s">
        <v>103</v>
      </c>
      <c r="N7" s="38" t="s">
        <v>104</v>
      </c>
      <c r="O7" s="38" t="s">
        <v>105</v>
      </c>
      <c r="P7" s="38">
        <v>25.26</v>
      </c>
      <c r="Q7" s="38">
        <v>102.05</v>
      </c>
      <c r="R7" s="38">
        <v>3226</v>
      </c>
      <c r="S7" s="38">
        <v>13404</v>
      </c>
      <c r="T7" s="38">
        <v>94</v>
      </c>
      <c r="U7" s="38">
        <v>142.6</v>
      </c>
      <c r="V7" s="38">
        <v>3370</v>
      </c>
      <c r="W7" s="38">
        <v>1.36</v>
      </c>
      <c r="X7" s="38">
        <v>2477.94</v>
      </c>
      <c r="Y7" s="38">
        <v>88.09</v>
      </c>
      <c r="Z7" s="38">
        <v>81.599999999999994</v>
      </c>
      <c r="AA7" s="38">
        <v>88.26</v>
      </c>
      <c r="AB7" s="38">
        <v>86.66</v>
      </c>
      <c r="AC7" s="38">
        <v>84.2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2380.4899999999998</v>
      </c>
      <c r="BG7" s="38">
        <v>2234.7399999999998</v>
      </c>
      <c r="BH7" s="38">
        <v>1910.65</v>
      </c>
      <c r="BI7" s="38">
        <v>1848.32</v>
      </c>
      <c r="BJ7" s="38">
        <v>1661.86</v>
      </c>
      <c r="BK7" s="38">
        <v>1240.1600000000001</v>
      </c>
      <c r="BL7" s="38">
        <v>1604.64</v>
      </c>
      <c r="BM7" s="38">
        <v>1217.7</v>
      </c>
      <c r="BN7" s="38">
        <v>1689.65</v>
      </c>
      <c r="BO7" s="38">
        <v>808.77</v>
      </c>
      <c r="BP7" s="38">
        <v>682.51</v>
      </c>
      <c r="BQ7" s="38">
        <v>29.82</v>
      </c>
      <c r="BR7" s="38">
        <v>29.79</v>
      </c>
      <c r="BS7" s="38">
        <v>34.11</v>
      </c>
      <c r="BT7" s="38">
        <v>36.6</v>
      </c>
      <c r="BU7" s="38">
        <v>38.090000000000003</v>
      </c>
      <c r="BV7" s="38">
        <v>60.17</v>
      </c>
      <c r="BW7" s="38">
        <v>60.01</v>
      </c>
      <c r="BX7" s="38">
        <v>66.680000000000007</v>
      </c>
      <c r="BY7" s="38">
        <v>58.12</v>
      </c>
      <c r="BZ7" s="38">
        <v>48.2</v>
      </c>
      <c r="CA7" s="38">
        <v>100.34</v>
      </c>
      <c r="CB7" s="38">
        <v>545.54999999999995</v>
      </c>
      <c r="CC7" s="38">
        <v>514.11</v>
      </c>
      <c r="CD7" s="38">
        <v>471.43</v>
      </c>
      <c r="CE7" s="38">
        <v>441.6</v>
      </c>
      <c r="CF7" s="38">
        <v>451.92</v>
      </c>
      <c r="CG7" s="38">
        <v>281.52999999999997</v>
      </c>
      <c r="CH7" s="38">
        <v>277.67</v>
      </c>
      <c r="CI7" s="38">
        <v>260.11</v>
      </c>
      <c r="CJ7" s="38">
        <v>304.98</v>
      </c>
      <c r="CK7" s="38">
        <v>345.96</v>
      </c>
      <c r="CL7" s="38">
        <v>136.15</v>
      </c>
      <c r="CM7" s="38">
        <v>37.17</v>
      </c>
      <c r="CN7" s="38">
        <v>41.5</v>
      </c>
      <c r="CO7" s="38">
        <v>34.979999999999997</v>
      </c>
      <c r="CP7" s="38">
        <v>37.020000000000003</v>
      </c>
      <c r="CQ7" s="38">
        <v>38.04</v>
      </c>
      <c r="CR7" s="38">
        <v>44.89</v>
      </c>
      <c r="CS7" s="38">
        <v>41.28</v>
      </c>
      <c r="CT7" s="38">
        <v>41.45</v>
      </c>
      <c r="CU7" s="38">
        <v>36.97</v>
      </c>
      <c r="CV7" s="38">
        <v>39.51</v>
      </c>
      <c r="CW7" s="38">
        <v>59.64</v>
      </c>
      <c r="CX7" s="38">
        <v>52.38</v>
      </c>
      <c r="CY7" s="38">
        <v>57.8</v>
      </c>
      <c r="CZ7" s="38">
        <v>57.39</v>
      </c>
      <c r="DA7" s="38">
        <v>59.48</v>
      </c>
      <c r="DB7" s="38">
        <v>57.92</v>
      </c>
      <c r="DC7" s="38">
        <v>64.89</v>
      </c>
      <c r="DD7" s="38">
        <v>61.3</v>
      </c>
      <c r="DE7" s="38">
        <v>64.510000000000005</v>
      </c>
      <c r="DF7" s="38">
        <v>67.12</v>
      </c>
      <c r="DG7" s="38">
        <v>61.03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0.19</v>
      </c>
      <c r="EL7" s="38">
        <v>7.0000000000000007E-2</v>
      </c>
      <c r="EM7" s="38">
        <v>0.56999999999999995</v>
      </c>
      <c r="EN7" s="38">
        <v>0</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小守　稚子　081</cp:lastModifiedBy>
  <cp:lastPrinted>2021-02-09T01:06:49Z</cp:lastPrinted>
  <dcterms:created xsi:type="dcterms:W3CDTF">2020-12-04T02:42:17Z</dcterms:created>
  <dcterms:modified xsi:type="dcterms:W3CDTF">2021-02-09T01:09:09Z</dcterms:modified>
  <cp:category/>
</cp:coreProperties>
</file>