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192.168.133.100\産業建設課＿共有フォルダ\Hirashima\簡水\提出書類\R02年度\【令和３年１月29日（金）17時提出期限】公営企業に係る経営比較分析表（令和元年度決算）の分析等について\"/>
    </mc:Choice>
  </mc:AlternateContent>
  <xr:revisionPtr revIDLastSave="0" documentId="8_{4C0BFF82-383A-4C69-8F6B-EFC86C26370A}" xr6:coauthVersionLast="43" xr6:coauthVersionMax="43" xr10:uidLastSave="{00000000-0000-0000-0000-000000000000}"/>
  <workbookProtection workbookAlgorithmName="SHA-512" workbookHashValue="qmKwD+l9UtJJFPGOS06vKpUums4HtCOay3M5ljRHHdMGn8H+dfEG7kRpy+xg0SOHGVj08W728echSNAGBwPRrg==" workbookSaltValue="XvIE9KHtIfh0YOmFudXsJ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<sst xmlns="http://schemas.openxmlformats.org/spreadsheetml/2006/main" count="233" uniqueCount="120">
  <si>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</si>
  <si>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</si>
  <si>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</si>
  <si>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</si>
  <si>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</si>
  <si>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</si>
  <si>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</si>
  <si>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</si>
  <si>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</si>
  <si>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</si>
  <si>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</si>
  <si>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</si>
  <si>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</si>
  <si>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</si>
  <si>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</si>
  <si>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</si>
  <si>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</si>
  <si>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</si>
  <si>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</si>
  <si>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</si>
  <si>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</si>
  <si>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</si>
  <si>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</si>
  <si>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</si>
  <si>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</si>
  <si>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</si>
  <si>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</si>
  <si>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</si>
  <si>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</si>
  <si>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</si>
  <si>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</si>
  <si>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</si>
  <si>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</si>
  <si>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</si>
  <si>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</si>
  <si>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</si>
  <si>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</si>
  <si>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</si>
  <si>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</si>
  <si>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</si>
  <si>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</si>
  <si>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</si>
  <si>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</si>
  <si>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</si>
  <si>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</si>
  <si>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</si>
  <si>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</si>
  <si>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</si>
  <si>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</si>
  <si>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</si>
  <si>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</si>
  <si>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</si>
  <si>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</si>
  <si>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</si>
  <si>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</si>
  <si>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</si>
  <si>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</si>
  <si>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</si>
  <si>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</si>
  <si>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</si>
  <si>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</si>
  <si>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</si>
  <si>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</si>
  <si>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</si>
  <si>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</si>
  <si>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</si>
  <si>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</si>
  <si>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</si>
  <si>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</si>
  <si>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</si>
  <si>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</si>
  <si>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</si>
  <si>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</si>
  <si>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</si>
  <si>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</si>
  <si>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</si>
  <si>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</si>
  <si>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</si>
  <si>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</si>
  <si>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</si>
  <si>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</si>
  <si>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</si>
  <si>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</si>
  <si>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</si>
  <si>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</si>
  <si>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</si>
  <si>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</si>
  <si>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</si>
  <si>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</si>
  <si>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</si>
  <si>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</si>
  <si>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</si>
  <si>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</si>
  <si>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</si>
  <si>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</si>
  <si>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</si>
  <si>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</si>
  <si>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風間浦村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</si>
  <si>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</si>
  <si>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</si>
  <si>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</si>
  <si>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</si>
  <si>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</si>
  <si>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</si>
  <si>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</si>
  <si>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</si>
  <si>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</si>
  <si>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</si>
  <si>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</si>
  <si>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</si>
  <si>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</si>
  <si>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</si>
  <si>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</si>
  <si>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</si>
  <si>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</si>
  <si>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</si>
  <si>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</si>
  <si>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給水人口の減少により料金収益が低下している。
支出については経年劣化等による漏水修理費の増加や施設維持管理費の増加が見受けられる。
その他、起債元金及び利息の支払いにより、料金収入だけでは賄えず、他会計繰入金に依存している。</t>
    <rPh sb="0" eb="2">
      <t>キュウスイ</t>
    </rPh>
    <rPh sb="2" eb="4">
      <t>ジンコウ</t>
    </rPh>
    <rPh sb="5" eb="7">
      <t>ゲンショウ</t>
    </rPh>
    <rPh sb="10" eb="12">
      <t>リョウキン</t>
    </rPh>
    <rPh sb="12" eb="14">
      <t>シュウエキ</t>
    </rPh>
    <rPh sb="15" eb="17">
      <t>テイカ</t>
    </rPh>
    <rPh sb="23" eb="25">
      <t>シシュツ</t>
    </rPh>
    <rPh sb="30" eb="32">
      <t>ケイネン</t>
    </rPh>
    <rPh sb="32" eb="34">
      <t>レッカ</t>
    </rPh>
    <rPh sb="34" eb="35">
      <t>トウ</t>
    </rPh>
    <rPh sb="38" eb="40">
      <t>ロウスイ</t>
    </rPh>
    <rPh sb="40" eb="42">
      <t>シュウリ</t>
    </rPh>
    <rPh sb="42" eb="43">
      <t>ヒ</t>
    </rPh>
    <rPh sb="44" eb="46">
      <t>ゾウカ</t>
    </rPh>
    <rPh sb="47" eb="49">
      <t>シセツ</t>
    </rPh>
    <rPh sb="49" eb="51">
      <t>イジ</t>
    </rPh>
    <rPh sb="51" eb="53">
      <t>カンリ</t>
    </rPh>
    <rPh sb="53" eb="54">
      <t>ヒ</t>
    </rPh>
    <rPh sb="55" eb="57">
      <t>ゾウカ</t>
    </rPh>
    <rPh sb="58" eb="60">
      <t>ミウ</t>
    </rPh>
    <rPh sb="68" eb="69">
      <t>タ</t>
    </rPh>
    <rPh sb="70" eb="72">
      <t>キサイ</t>
    </rPh>
    <rPh sb="72" eb="74">
      <t>ガンキン</t>
    </rPh>
    <rPh sb="74" eb="75">
      <t>オヨ</t>
    </rPh>
    <rPh sb="76" eb="78">
      <t>リソク</t>
    </rPh>
    <rPh sb="79" eb="81">
      <t>シハラ</t>
    </rPh>
    <rPh sb="86" eb="88">
      <t>リョウキン</t>
    </rPh>
    <rPh sb="88" eb="90">
      <t>シュウニュウ</t>
    </rPh>
    <rPh sb="94" eb="95">
      <t>マカナ</t>
    </rPh>
    <rPh sb="98" eb="99">
      <t>タ</t>
    </rPh>
    <rPh sb="99" eb="101">
      <t>カイケイ</t>
    </rPh>
    <rPh sb="101" eb="103">
      <t>クリイレ</t>
    </rPh>
    <rPh sb="103" eb="104">
      <t>キン</t>
    </rPh>
    <rPh sb="105" eb="107">
      <t>イゾン</t>
    </rPh>
    <phoneticPr fontId="17"/>
  </si>
  <si>
    <t>管路更新については耐用年数を超えているものはないが、老朽化と思われる漏水が多発している。
また、浄水処理施設においても老朽化が進んでおり早急な対策が必要である。</t>
    <rPh sb="0" eb="2">
      <t>カンロ</t>
    </rPh>
    <rPh sb="2" eb="4">
      <t>コウシン</t>
    </rPh>
    <rPh sb="9" eb="11">
      <t>タイヨウ</t>
    </rPh>
    <rPh sb="11" eb="13">
      <t>ネンスウ</t>
    </rPh>
    <rPh sb="14" eb="15">
      <t>コ</t>
    </rPh>
    <rPh sb="26" eb="29">
      <t>ロウキュウカ</t>
    </rPh>
    <rPh sb="30" eb="31">
      <t>オモ</t>
    </rPh>
    <rPh sb="34" eb="36">
      <t>ロウスイ</t>
    </rPh>
    <rPh sb="37" eb="39">
      <t>タハツ</t>
    </rPh>
    <rPh sb="48" eb="50">
      <t>ジョウスイ</t>
    </rPh>
    <rPh sb="50" eb="52">
      <t>ショリ</t>
    </rPh>
    <rPh sb="52" eb="54">
      <t>シセツ</t>
    </rPh>
    <rPh sb="59" eb="62">
      <t>ロウキュウカ</t>
    </rPh>
    <rPh sb="63" eb="64">
      <t>スス</t>
    </rPh>
    <rPh sb="68" eb="70">
      <t>ソウキュウ</t>
    </rPh>
    <rPh sb="71" eb="73">
      <t>タイサク</t>
    </rPh>
    <rPh sb="74" eb="76">
      <t>ヒツヨウ</t>
    </rPh>
    <phoneticPr fontId="17"/>
  </si>
  <si>
    <t>給水人口の減少による給水収益の低下や、施設の老朽化等による維持管理費の増加が問題となっている。
適正な料金設定の検討と、維持管理費の削減及び投資のあり方について検討する必要がある。</t>
    <rPh sb="0" eb="2">
      <t>キュウスイ</t>
    </rPh>
    <rPh sb="2" eb="4">
      <t>ジンコウ</t>
    </rPh>
    <rPh sb="5" eb="7">
      <t>ゲンショウ</t>
    </rPh>
    <rPh sb="10" eb="12">
      <t>キュウスイ</t>
    </rPh>
    <rPh sb="12" eb="14">
      <t>シュウエキ</t>
    </rPh>
    <rPh sb="15" eb="17">
      <t>テイカ</t>
    </rPh>
    <rPh sb="19" eb="21">
      <t>シセツ</t>
    </rPh>
    <rPh sb="22" eb="25">
      <t>ロウキュウカ</t>
    </rPh>
    <rPh sb="25" eb="26">
      <t>トウ</t>
    </rPh>
    <rPh sb="29" eb="31">
      <t>イジ</t>
    </rPh>
    <rPh sb="31" eb="33">
      <t>カンリ</t>
    </rPh>
    <rPh sb="33" eb="34">
      <t>ヒ</t>
    </rPh>
    <rPh sb="35" eb="37">
      <t>ゾウカ</t>
    </rPh>
    <rPh sb="38" eb="40">
      <t>モンダイ</t>
    </rPh>
    <rPh sb="48" eb="50">
      <t>テキセイ</t>
    </rPh>
    <rPh sb="51" eb="53">
      <t>リョウキン</t>
    </rPh>
    <rPh sb="53" eb="55">
      <t>セッテイ</t>
    </rPh>
    <rPh sb="56" eb="58">
      <t>ケントウ</t>
    </rPh>
    <rPh sb="60" eb="62">
      <t>イジ</t>
    </rPh>
    <rPh sb="62" eb="64">
      <t>カンリ</t>
    </rPh>
    <rPh sb="64" eb="65">
      <t>ヒ</t>
    </rPh>
    <rPh sb="66" eb="68">
      <t>サクゲン</t>
    </rPh>
    <rPh sb="68" eb="69">
      <t>オヨ</t>
    </rPh>
    <rPh sb="70" eb="72">
      <t>トウシ</t>
    </rPh>
    <rPh sb="75" eb="76">
      <t>カタ</t>
    </rPh>
    <rPh sb="80" eb="82">
      <t>ケントウ</t>
    </rPh>
    <rPh sb="84" eb="86">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</si>
</sst>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quot;H&quot;yy"/>
    <numFmt numFmtId="180" formatCode="&quot;R&quot;dd"/>
    <numFmt numFmtId="181" formatCode="&quot;¥&quot;#,##0;[Red]&quot;¥&quot;\-#,##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181" fontId="18" fillId="0" borderId="0" applyFont="0" applyFill="0" applyBorder="0" applyAlignment="0" applyProtection="0"/>
    <xf numFmtId="0" fontId="18" fillId="0" borderId="0"/>
    <xf numFmtId="0" fontId="16" fillId="0" borderId="0">
      <alignment vertical="center"/>
    </xf>
    <xf numFmtId="0" fontId="1" fillId="0" borderId="0">
      <alignment vertical="center"/>
    </xf>
    <xf numFmtId="0" fontId="18" fillId="0" borderId="0"/>
    <xf numFmtId="0" fontId="15" fillId="0" borderId="0"/>
    <xf numFmtId="0" fontId="19" fillId="0" borderId="0">
      <alignment vertical="center"/>
    </xf>
    <xf numFmtId="0" fontId="13" fillId="0" borderId="0">
      <alignment vertical="center"/>
    </xf>
    <xf numFmtId="0" fontId="18" fillId="0" borderId="0"/>
    <xf numFmtId="0" fontId="16" fillId="0" borderId="0">
      <alignment vertical="center"/>
    </xf>
    <xf numFmtId="0" fontId="15" fillId="0" borderId="0"/>
    <xf numFmtId="0" fontId="20" fillId="0" borderId="0">
      <alignment vertical="center"/>
    </xf>
    <xf numFmtId="0" fontId="21"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cellXfs>
  <cellStyles count="20">
    <cellStyle name="桁区切り" xfId="1" builtinId="6"/>
    <cellStyle name="桁区切り 2" xfId="4" xr:uid="{C2C03A40-0EA9-4054-8EC6-50FB7B4F94AB}"/>
    <cellStyle name="桁区切り 3" xfId="5" xr:uid="{380D219E-EB9B-4198-AEC2-A190B8DF2B65}"/>
    <cellStyle name="桁区切り 3 2" xfId="6" xr:uid="{2BDDC873-DF52-462D-AE5E-ED996FDF4EC7}"/>
    <cellStyle name="通貨 2" xfId="7" xr:uid="{4CDB2114-6E44-4A7A-8721-3748763204AB}"/>
    <cellStyle name="標準" xfId="0" builtinId="0"/>
    <cellStyle name="標準 2" xfId="3" xr:uid="{89432DFE-5666-44FE-9A97-1080F1B038D8}"/>
    <cellStyle name="標準 2 2" xfId="8" xr:uid="{5D495472-6F11-4A22-9AA2-E6C59EBB3E78}"/>
    <cellStyle name="標準 2 3" xfId="9" xr:uid="{4807A0B2-C86C-4398-A331-3377C0BBA02B}"/>
    <cellStyle name="標準 2 3 2" xfId="10" xr:uid="{50382DAF-E5EB-44D1-BEAC-177D1F13BC28}"/>
    <cellStyle name="標準 2 4" xfId="11" xr:uid="{8767E36F-5F8D-40A8-A8F3-FAAA43B51216}"/>
    <cellStyle name="標準 2_【重要】（県）指数表_書式まとめ" xfId="12" xr:uid="{32B41195-4297-4568-9564-669BD50378F5}"/>
    <cellStyle name="標準 3" xfId="13" xr:uid="{C39DC654-A528-427B-80F9-3A602D8B1D13}"/>
    <cellStyle name="標準 3 2" xfId="14" xr:uid="{CBF2A38B-B4AC-405B-AE4C-6C9FE9C388D2}"/>
    <cellStyle name="標準 3 3" xfId="15" xr:uid="{35459ADB-943F-40A8-B547-2E8BBD8534F8}"/>
    <cellStyle name="標準 4" xfId="16" xr:uid="{B775E086-241B-4E3D-AE9B-61CEC518FF57}"/>
    <cellStyle name="標準 5" xfId="17" xr:uid="{DF0DED97-FCE4-4B74-ADD5-78AADDEB3125}"/>
    <cellStyle name="標準 6" xfId="18" xr:uid="{5A130A89-B514-4723-991F-43F2BD364E2A}"/>
    <cellStyle name="標準 7" xfId="19" xr:uid="{F35F943B-FFA7-4287-9F31-C8B9EE6CB817}"/>
    <cellStyle name="標準 8" xfId="2" xr:uid="{9E6590CF-9FBF-47EC-A7E3-94AB2D556F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1.2</c:v>
                </c:pt>
                <c:pt idx="1">
                  <c:v>0.56000000000000005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CC7-4D73-810A-BEC4EB95BD0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0.56999999999999995</c:v>
                </c:pt>
                <c:pt idx="3">
                  <c:v>0.62</c:v>
                </c:pt>
                <c:pt idx="4">
                  <c:v>0.39</c:v>
                </c:pt>
              </c:numCache>
            </c:numRef>
          </c:val>
          <c:smooth val="0"/>
          <c:extLst>
            <c:ext xmlns:c16="http://schemas.microsoft.com/office/drawing/2014/chart" uri="{C3380CC4-5D6E-409C-BE32-E72D297353CC}">
              <c16:uniqueId val="{00000001-5CC7-4D73-810A-BEC4EB95BD0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76.239999999999995</c:v>
                </c:pt>
                <c:pt idx="1">
                  <c:v>71.849999999999994</c:v>
                </c:pt>
                <c:pt idx="2">
                  <c:v>64.91</c:v>
                </c:pt>
                <c:pt idx="3">
                  <c:v>61.57</c:v>
                </c:pt>
                <c:pt idx="4">
                  <c:v>59.85</c:v>
                </c:pt>
              </c:numCache>
            </c:numRef>
          </c:val>
          <c:extLst>
            <c:ext xmlns:c16="http://schemas.microsoft.com/office/drawing/2014/chart" uri="{C3380CC4-5D6E-409C-BE32-E72D297353CC}">
              <c16:uniqueId val="{00000000-037B-40C8-AA59-E2FA981546B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47.95</c:v>
                </c:pt>
                <c:pt idx="3">
                  <c:v>48.26</c:v>
                </c:pt>
                <c:pt idx="4">
                  <c:v>48.01</c:v>
                </c:pt>
              </c:numCache>
            </c:numRef>
          </c:val>
          <c:smooth val="0"/>
          <c:extLst>
            <c:ext xmlns:c16="http://schemas.microsoft.com/office/drawing/2014/chart" uri="{C3380CC4-5D6E-409C-BE32-E72D297353CC}">
              <c16:uniqueId val="{00000001-037B-40C8-AA59-E2FA981546B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71.430000000000007</c:v>
                </c:pt>
                <c:pt idx="1">
                  <c:v>71.430000000000007</c:v>
                </c:pt>
                <c:pt idx="2">
                  <c:v>71.430000000000007</c:v>
                </c:pt>
                <c:pt idx="3">
                  <c:v>71.430000000000007</c:v>
                </c:pt>
                <c:pt idx="4">
                  <c:v>71.430000000000007</c:v>
                </c:pt>
              </c:numCache>
            </c:numRef>
          </c:val>
          <c:extLst>
            <c:ext xmlns:c16="http://schemas.microsoft.com/office/drawing/2014/chart" uri="{C3380CC4-5D6E-409C-BE32-E72D297353CC}">
              <c16:uniqueId val="{00000000-D107-484C-8935-0A736364780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74.900000000000006</c:v>
                </c:pt>
                <c:pt idx="3">
                  <c:v>72.72</c:v>
                </c:pt>
                <c:pt idx="4">
                  <c:v>72.75</c:v>
                </c:pt>
              </c:numCache>
            </c:numRef>
          </c:val>
          <c:smooth val="0"/>
          <c:extLst>
            <c:ext xmlns:c16="http://schemas.microsoft.com/office/drawing/2014/chart" uri="{C3380CC4-5D6E-409C-BE32-E72D297353CC}">
              <c16:uniqueId val="{00000001-D107-484C-8935-0A736364780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50.58</c:v>
                </c:pt>
                <c:pt idx="1">
                  <c:v>51.82</c:v>
                </c:pt>
                <c:pt idx="2">
                  <c:v>52.84</c:v>
                </c:pt>
                <c:pt idx="3">
                  <c:v>51.27</c:v>
                </c:pt>
                <c:pt idx="4">
                  <c:v>48.67</c:v>
                </c:pt>
              </c:numCache>
            </c:numRef>
          </c:val>
          <c:extLst>
            <c:ext xmlns:c16="http://schemas.microsoft.com/office/drawing/2014/chart" uri="{C3380CC4-5D6E-409C-BE32-E72D297353CC}">
              <c16:uniqueId val="{00000000-E0CF-40E4-8836-B72A7223F5E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74.05</c:v>
                </c:pt>
                <c:pt idx="3">
                  <c:v>73.25</c:v>
                </c:pt>
                <c:pt idx="4">
                  <c:v>75.06</c:v>
                </c:pt>
              </c:numCache>
            </c:numRef>
          </c:val>
          <c:smooth val="0"/>
          <c:extLst>
            <c:ext xmlns:c16="http://schemas.microsoft.com/office/drawing/2014/chart" uri="{C3380CC4-5D6E-409C-BE32-E72D297353CC}">
              <c16:uniqueId val="{00000001-E0CF-40E4-8836-B72A7223F5E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0D-46B7-8516-282937761B7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0D-46B7-8516-282937761B7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04-4314-9F0D-DA111D95F3F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04-4314-9F0D-DA111D95F3F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74-4940-AD41-84D49BFEBF2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74-4940-AD41-84D49BFEBF2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90-4DFF-BF14-56D5C86AD62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90-4DFF-BF14-56D5C86AD62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1360.23</c:v>
                </c:pt>
                <c:pt idx="1">
                  <c:v>1272.1199999999999</c:v>
                </c:pt>
                <c:pt idx="2">
                  <c:v>1173.23</c:v>
                </c:pt>
                <c:pt idx="3">
                  <c:v>1122.77</c:v>
                </c:pt>
                <c:pt idx="4">
                  <c:v>1211.23</c:v>
                </c:pt>
              </c:numCache>
            </c:numRef>
          </c:val>
          <c:extLst>
            <c:ext xmlns:c16="http://schemas.microsoft.com/office/drawing/2014/chart" uri="{C3380CC4-5D6E-409C-BE32-E72D297353CC}">
              <c16:uniqueId val="{00000000-DE1C-443B-BA60-A88254D8115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1302.33</c:v>
                </c:pt>
                <c:pt idx="3">
                  <c:v>1274.21</c:v>
                </c:pt>
                <c:pt idx="4">
                  <c:v>1183.92</c:v>
                </c:pt>
              </c:numCache>
            </c:numRef>
          </c:val>
          <c:smooth val="0"/>
          <c:extLst>
            <c:ext xmlns:c16="http://schemas.microsoft.com/office/drawing/2014/chart" uri="{C3380CC4-5D6E-409C-BE32-E72D297353CC}">
              <c16:uniqueId val="{00000001-DE1C-443B-BA60-A88254D8115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44.88</c:v>
                </c:pt>
                <c:pt idx="1">
                  <c:v>46.56</c:v>
                </c:pt>
                <c:pt idx="2">
                  <c:v>48.61</c:v>
                </c:pt>
                <c:pt idx="3">
                  <c:v>44.68</c:v>
                </c:pt>
                <c:pt idx="4">
                  <c:v>43.11</c:v>
                </c:pt>
              </c:numCache>
            </c:numRef>
          </c:val>
          <c:extLst>
            <c:ext xmlns:c16="http://schemas.microsoft.com/office/drawing/2014/chart" uri="{C3380CC4-5D6E-409C-BE32-E72D297353CC}">
              <c16:uniqueId val="{00000000-5D58-4A78-BB8E-8ABC6F2736E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40.89</c:v>
                </c:pt>
                <c:pt idx="3">
                  <c:v>41.25</c:v>
                </c:pt>
                <c:pt idx="4">
                  <c:v>42.5</c:v>
                </c:pt>
              </c:numCache>
            </c:numRef>
          </c:val>
          <c:smooth val="0"/>
          <c:extLst>
            <c:ext xmlns:c16="http://schemas.microsoft.com/office/drawing/2014/chart" uri="{C3380CC4-5D6E-409C-BE32-E72D297353CC}">
              <c16:uniqueId val="{00000001-5D58-4A78-BB8E-8ABC6F2736E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344.61</c:v>
                </c:pt>
                <c:pt idx="1">
                  <c:v>348.98</c:v>
                </c:pt>
                <c:pt idx="2">
                  <c:v>367.74</c:v>
                </c:pt>
                <c:pt idx="3">
                  <c:v>403.33</c:v>
                </c:pt>
                <c:pt idx="4">
                  <c:v>428.59</c:v>
                </c:pt>
              </c:numCache>
            </c:numRef>
          </c:val>
          <c:extLst>
            <c:ext xmlns:c16="http://schemas.microsoft.com/office/drawing/2014/chart" uri="{C3380CC4-5D6E-409C-BE32-E72D297353CC}">
              <c16:uniqueId val="{00000000-929B-42C8-9A83-D1EBDBD2532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383.2</c:v>
                </c:pt>
                <c:pt idx="3">
                  <c:v>383.25</c:v>
                </c:pt>
                <c:pt idx="4">
                  <c:v>377.72</c:v>
                </c:pt>
              </c:numCache>
            </c:numRef>
          </c:val>
          <c:smooth val="0"/>
          <c:extLst>
            <c:ext xmlns:c16="http://schemas.microsoft.com/office/drawing/2014/chart" uri="{C3380CC4-5D6E-409C-BE32-E72D297353CC}">
              <c16:uniqueId val="{00000001-929B-42C8-9A83-D1EBDBD2532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青森県　風間浦村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2"/>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67" t="str">
        <f>データ!$I$6</f>
        <v>法非適用</v>
      </c>
      <c r="C8" s="67"/>
      <c r="D8" s="67"/>
      <c r="E8" s="67"/>
      <c r="F8" s="67"/>
      <c r="G8" s="67"/>
      <c r="H8" s="67"/>
      <c r="I8" s="67" t="str">
        <f>データ!$J$6</f>
        <v>水道事業</v>
      </c>
      <c r="J8" s="67"/>
      <c r="K8" s="67"/>
      <c r="L8" s="67"/>
      <c r="M8" s="67"/>
      <c r="N8" s="67"/>
      <c r="O8" s="67"/>
      <c r="P8" s="67" t="str">
        <f>データ!$K$6</f>
        <v>簡易水道事業</v>
      </c>
      <c r="Q8" s="67"/>
      <c r="R8" s="67"/>
      <c r="S8" s="67"/>
      <c r="T8" s="67"/>
      <c r="U8" s="67"/>
      <c r="V8" s="67"/>
      <c r="W8" s="67" t="str">
        <f>データ!$L$6</f>
        <v>D4</v>
      </c>
      <c r="X8" s="67"/>
      <c r="Y8" s="67"/>
      <c r="Z8" s="67"/>
      <c r="AA8" s="67"/>
      <c r="AB8" s="67"/>
      <c r="AC8" s="67"/>
      <c r="AD8" s="67" t="str">
        <f>データ!$M$6</f>
        <v>非設置</v>
      </c>
      <c r="AE8" s="67"/>
      <c r="AF8" s="67"/>
      <c r="AG8" s="67"/>
      <c r="AH8" s="67"/>
      <c r="AI8" s="67"/>
      <c r="AJ8" s="67"/>
      <c r="AK8" s="2"/>
      <c r="AL8" s="61">
        <f>データ!$R$6</f>
        <v>1855</v>
      </c>
      <c r="AM8" s="61"/>
      <c r="AN8" s="61"/>
      <c r="AO8" s="61"/>
      <c r="AP8" s="61"/>
      <c r="AQ8" s="61"/>
      <c r="AR8" s="61"/>
      <c r="AS8" s="61"/>
      <c r="AT8" s="60">
        <f>データ!$S$6</f>
        <v>69.55</v>
      </c>
      <c r="AU8" s="60"/>
      <c r="AV8" s="60"/>
      <c r="AW8" s="60"/>
      <c r="AX8" s="60"/>
      <c r="AY8" s="60"/>
      <c r="AZ8" s="60"/>
      <c r="BA8" s="60"/>
      <c r="BB8" s="60">
        <f>データ!$T$6</f>
        <v>26.67</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2"/>
      <c r="AE9" s="2"/>
      <c r="AF9" s="2"/>
      <c r="AG9" s="2"/>
      <c r="AH9" s="3"/>
      <c r="AI9" s="2"/>
      <c r="AJ9" s="2"/>
      <c r="AK9" s="2"/>
      <c r="AL9" s="66" t="s">
        <v>16</v>
      </c>
      <c r="AM9" s="66"/>
      <c r="AN9" s="66"/>
      <c r="AO9" s="66"/>
      <c r="AP9" s="66"/>
      <c r="AQ9" s="66"/>
      <c r="AR9" s="66"/>
      <c r="AS9" s="66"/>
      <c r="AT9" s="66" t="s">
        <v>17</v>
      </c>
      <c r="AU9" s="66"/>
      <c r="AV9" s="66"/>
      <c r="AW9" s="66"/>
      <c r="AX9" s="66"/>
      <c r="AY9" s="66"/>
      <c r="AZ9" s="66"/>
      <c r="BA9" s="66"/>
      <c r="BB9" s="66" t="s">
        <v>18</v>
      </c>
      <c r="BC9" s="66"/>
      <c r="BD9" s="66"/>
      <c r="BE9" s="66"/>
      <c r="BF9" s="66"/>
      <c r="BG9" s="66"/>
      <c r="BH9" s="66"/>
      <c r="BI9" s="66"/>
      <c r="BJ9" s="3"/>
      <c r="BK9" s="3"/>
      <c r="BL9" s="58" t="s">
        <v>19</v>
      </c>
      <c r="BM9" s="59"/>
      <c r="BN9" s="10" t="s">
        <v>20</v>
      </c>
      <c r="BO9" s="11"/>
      <c r="BP9" s="11"/>
      <c r="BQ9" s="11"/>
      <c r="BR9" s="11"/>
      <c r="BS9" s="11"/>
      <c r="BT9" s="11"/>
      <c r="BU9" s="11"/>
      <c r="BV9" s="11"/>
      <c r="BW9" s="11"/>
      <c r="BX9" s="11"/>
      <c r="BY9" s="12"/>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97.29</v>
      </c>
      <c r="Q10" s="60"/>
      <c r="R10" s="60"/>
      <c r="S10" s="60"/>
      <c r="T10" s="60"/>
      <c r="U10" s="60"/>
      <c r="V10" s="60"/>
      <c r="W10" s="61">
        <f>データ!$Q$6</f>
        <v>3080</v>
      </c>
      <c r="X10" s="61"/>
      <c r="Y10" s="61"/>
      <c r="Z10" s="61"/>
      <c r="AA10" s="61"/>
      <c r="AB10" s="61"/>
      <c r="AC10" s="61"/>
      <c r="AD10" s="2"/>
      <c r="AE10" s="2"/>
      <c r="AF10" s="2"/>
      <c r="AG10" s="2"/>
      <c r="AH10" s="2"/>
      <c r="AI10" s="2"/>
      <c r="AJ10" s="2"/>
      <c r="AK10" s="2"/>
      <c r="AL10" s="61">
        <f>データ!$U$6</f>
        <v>1832</v>
      </c>
      <c r="AM10" s="61"/>
      <c r="AN10" s="61"/>
      <c r="AO10" s="61"/>
      <c r="AP10" s="61"/>
      <c r="AQ10" s="61"/>
      <c r="AR10" s="61"/>
      <c r="AS10" s="61"/>
      <c r="AT10" s="60">
        <f>データ!$V$6</f>
        <v>3.1</v>
      </c>
      <c r="AU10" s="60"/>
      <c r="AV10" s="60"/>
      <c r="AW10" s="60"/>
      <c r="AX10" s="60"/>
      <c r="AY10" s="60"/>
      <c r="AZ10" s="60"/>
      <c r="BA10" s="60"/>
      <c r="BB10" s="60">
        <f>データ!$W$6</f>
        <v>590.97</v>
      </c>
      <c r="BC10" s="60"/>
      <c r="BD10" s="60"/>
      <c r="BE10" s="60"/>
      <c r="BF10" s="60"/>
      <c r="BG10" s="60"/>
      <c r="BH10" s="60"/>
      <c r="BI10" s="60"/>
      <c r="BJ10" s="2"/>
      <c r="BK10" s="2"/>
      <c r="BL10" s="62" t="s">
        <v>21</v>
      </c>
      <c r="BM10" s="6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118</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8"/>
      <c r="BM60" s="79"/>
      <c r="BN60" s="79"/>
      <c r="BO60" s="79"/>
      <c r="BP60" s="79"/>
      <c r="BQ60" s="79"/>
      <c r="BR60" s="79"/>
      <c r="BS60" s="79"/>
      <c r="BT60" s="79"/>
      <c r="BU60" s="79"/>
      <c r="BV60" s="79"/>
      <c r="BW60" s="79"/>
      <c r="BX60" s="79"/>
      <c r="BY60" s="79"/>
      <c r="BZ60" s="8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119</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43</v>
      </c>
      <c r="N85" s="27" t="s">
        <v>43</v>
      </c>
      <c r="O85" s="27" t="str">
        <f>データ!EN6</f>
        <v>【0.56】</v>
      </c>
    </row>
  </sheetData>
  <sheetProtection algorithmName="SHA-512" hashValue="ckQy4OxfhO0W8lF9o6X/IloDHyp7YzJv9P51Z+DDNRzn7cg7InNTKz2JdnDdziG7T2Yf6hbDdhqCXkUpPgMc+A==" saltValue="2+OGETiK6kfmHn8Z5GHas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11:BZ13"/>
    <mergeCell ref="B14:BJ15"/>
    <mergeCell ref="BL14:BZ15"/>
    <mergeCell ref="BL45:BZ46"/>
    <mergeCell ref="B60:BJ61"/>
    <mergeCell ref="BL16:BZ44"/>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29" t="s">
        <v>56</v>
      </c>
      <c r="B4" s="31"/>
      <c r="C4" s="31"/>
      <c r="D4" s="31"/>
      <c r="E4" s="31"/>
      <c r="F4" s="31"/>
      <c r="G4" s="31"/>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24252</v>
      </c>
      <c r="D6" s="34">
        <f t="shared" si="3"/>
        <v>47</v>
      </c>
      <c r="E6" s="34">
        <f t="shared" si="3"/>
        <v>1</v>
      </c>
      <c r="F6" s="34">
        <f t="shared" si="3"/>
        <v>0</v>
      </c>
      <c r="G6" s="34">
        <f t="shared" si="3"/>
        <v>0</v>
      </c>
      <c r="H6" s="34" t="str">
        <f t="shared" si="3"/>
        <v>青森県　風間浦村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97.29</v>
      </c>
      <c r="Q6" s="35">
        <f t="shared" si="3"/>
        <v>3080</v>
      </c>
      <c r="R6" s="35">
        <f t="shared" si="3"/>
        <v>1855</v>
      </c>
      <c r="S6" s="35">
        <f t="shared" si="3"/>
        <v>69.55</v>
      </c>
      <c r="T6" s="35">
        <f t="shared" si="3"/>
        <v>26.67</v>
      </c>
      <c r="U6" s="35">
        <f t="shared" si="3"/>
        <v>1832</v>
      </c>
      <c r="V6" s="35">
        <f t="shared" si="3"/>
        <v>3.1</v>
      </c>
      <c r="W6" s="35">
        <f t="shared" si="3"/>
        <v>590.97</v>
      </c>
      <c r="X6" s="36">
        <f>IF(X7="",NA(),X7)</f>
        <v>50.58</v>
      </c>
      <c r="Y6" s="36">
        <f t="shared" ref="Y6:AG6" si="4">IF(Y7="",NA(),Y7)</f>
        <v>51.82</v>
      </c>
      <c r="Z6" s="36">
        <f t="shared" si="4"/>
        <v>52.84</v>
      </c>
      <c r="AA6" s="36">
        <f t="shared" si="4"/>
        <v>51.27</v>
      </c>
      <c r="AB6" s="36">
        <f t="shared" si="4"/>
        <v>48.67</v>
      </c>
      <c r="AC6" s="36">
        <f t="shared" si="4"/>
        <v>76.27</v>
      </c>
      <c r="AD6" s="36">
        <f t="shared" si="4"/>
        <v>77.56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1360.23</v>
      </c>
      <c r="BF6" s="36">
        <f t="shared" ref="BF6:BN6" si="7">IF(BF7="",NA(),BF7)</f>
        <v>1272.1199999999999</v>
      </c>
      <c r="BG6" s="36">
        <f t="shared" si="7"/>
        <v>1173.23</v>
      </c>
      <c r="BH6" s="36">
        <f t="shared" si="7"/>
        <v>1122.77</v>
      </c>
      <c r="BI6" s="36">
        <f t="shared" si="7"/>
        <v>1211.23</v>
      </c>
      <c r="BJ6" s="36">
        <f t="shared" si="7"/>
        <v>1134.67</v>
      </c>
      <c r="BK6" s="36">
        <f t="shared" si="7"/>
        <v>1144.79</v>
      </c>
      <c r="BL6" s="36">
        <f t="shared" si="7"/>
        <v>1302.33</v>
      </c>
      <c r="BM6" s="36">
        <f t="shared" si="7"/>
        <v>1274.21</v>
      </c>
      <c r="BN6" s="36">
        <f t="shared" si="7"/>
        <v>1183.92</v>
      </c>
      <c r="BO6" s="35" t="str">
        <f>IF(BO7="","",IF(BO7="-","【-】","【"&amp;SUBSTITUTE(TEXT(BO7,"#,##0.00"),"-","△")&amp;"】"))</f>
        <v>【1,084.05】</v>
      </c>
      <c r="BP6" s="36">
        <f>IF(BP7="",NA(),BP7)</f>
        <v>44.88</v>
      </c>
      <c r="BQ6" s="36">
        <f t="shared" ref="BQ6:BY6" si="8">IF(BQ7="",NA(),BQ7)</f>
        <v>46.56</v>
      </c>
      <c r="BR6" s="36">
        <f t="shared" si="8"/>
        <v>48.61</v>
      </c>
      <c r="BS6" s="36">
        <f t="shared" si="8"/>
        <v>44.68</v>
      </c>
      <c r="BT6" s="36">
        <f t="shared" si="8"/>
        <v>43.11</v>
      </c>
      <c r="BU6" s="36">
        <f t="shared" si="8"/>
        <v>40.6</v>
      </c>
      <c r="BV6" s="36">
        <f t="shared" si="8"/>
        <v>56.04</v>
      </c>
      <c r="BW6" s="36">
        <f t="shared" si="8"/>
        <v>40.89</v>
      </c>
      <c r="BX6" s="36">
        <f t="shared" si="8"/>
        <v>41.25</v>
      </c>
      <c r="BY6" s="36">
        <f t="shared" si="8"/>
        <v>42.5</v>
      </c>
      <c r="BZ6" s="35" t="str">
        <f>IF(BZ7="","",IF(BZ7="-","【-】","【"&amp;SUBSTITUTE(TEXT(BZ7,"#,##0.00"),"-","△")&amp;"】"))</f>
        <v>【53.46】</v>
      </c>
      <c r="CA6" s="36">
        <f>IF(CA7="",NA(),CA7)</f>
        <v>344.61</v>
      </c>
      <c r="CB6" s="36">
        <f t="shared" ref="CB6:CJ6" si="9">IF(CB7="",NA(),CB7)</f>
        <v>348.98</v>
      </c>
      <c r="CC6" s="36">
        <f t="shared" si="9"/>
        <v>367.74</v>
      </c>
      <c r="CD6" s="36">
        <f t="shared" si="9"/>
        <v>403.33</v>
      </c>
      <c r="CE6" s="36">
        <f t="shared" si="9"/>
        <v>428.59</v>
      </c>
      <c r="CF6" s="36">
        <f t="shared" si="9"/>
        <v>440.03</v>
      </c>
      <c r="CG6" s="36">
        <f t="shared" si="9"/>
        <v>304.35000000000002</v>
      </c>
      <c r="CH6" s="36">
        <f t="shared" si="9"/>
        <v>383.2</v>
      </c>
      <c r="CI6" s="36">
        <f t="shared" si="9"/>
        <v>383.25</v>
      </c>
      <c r="CJ6" s="36">
        <f t="shared" si="9"/>
        <v>377.72</v>
      </c>
      <c r="CK6" s="35" t="str">
        <f>IF(CK7="","",IF(CK7="-","【-】","【"&amp;SUBSTITUTE(TEXT(CK7,"#,##0.00"),"-","△")&amp;"】"))</f>
        <v>【300.47】</v>
      </c>
      <c r="CL6" s="36">
        <f>IF(CL7="",NA(),CL7)</f>
        <v>76.239999999999995</v>
      </c>
      <c r="CM6" s="36">
        <f t="shared" ref="CM6:CU6" si="10">IF(CM7="",NA(),CM7)</f>
        <v>71.849999999999994</v>
      </c>
      <c r="CN6" s="36">
        <f t="shared" si="10"/>
        <v>64.91</v>
      </c>
      <c r="CO6" s="36">
        <f t="shared" si="10"/>
        <v>61.57</v>
      </c>
      <c r="CP6" s="36">
        <f t="shared" si="10"/>
        <v>59.85</v>
      </c>
      <c r="CQ6" s="36">
        <f t="shared" si="10"/>
        <v>57.29</v>
      </c>
      <c r="CR6" s="36">
        <f t="shared" si="10"/>
        <v>55.9</v>
      </c>
      <c r="CS6" s="36">
        <f t="shared" si="10"/>
        <v>47.95</v>
      </c>
      <c r="CT6" s="36">
        <f t="shared" si="10"/>
        <v>48.26</v>
      </c>
      <c r="CU6" s="36">
        <f t="shared" si="10"/>
        <v>48.01</v>
      </c>
      <c r="CV6" s="35" t="str">
        <f>IF(CV7="","",IF(CV7="-","【-】","【"&amp;SUBSTITUTE(TEXT(CV7,"#,##0.00"),"-","△")&amp;"】"))</f>
        <v>【54.90】</v>
      </c>
      <c r="CW6" s="36">
        <f>IF(CW7="",NA(),CW7)</f>
        <v>71.430000000000007</v>
      </c>
      <c r="CX6" s="36">
        <f t="shared" ref="CX6:DF6" si="11">IF(CX7="",NA(),CX7)</f>
        <v>71.430000000000007</v>
      </c>
      <c r="CY6" s="36">
        <f t="shared" si="11"/>
        <v>71.430000000000007</v>
      </c>
      <c r="CZ6" s="36">
        <f t="shared" si="11"/>
        <v>71.430000000000007</v>
      </c>
      <c r="DA6" s="36">
        <f t="shared" si="11"/>
        <v>71.430000000000007</v>
      </c>
      <c r="DB6" s="36">
        <f t="shared" si="11"/>
        <v>73.69</v>
      </c>
      <c r="DC6" s="36">
        <f t="shared" si="11"/>
        <v>73.28</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1.2</v>
      </c>
      <c r="EE6" s="36">
        <f t="shared" ref="EE6:EM6" si="14">IF(EE7="",NA(),EE7)</f>
        <v>0.56000000000000005</v>
      </c>
      <c r="EF6" s="35">
        <f t="shared" si="14"/>
        <v>0</v>
      </c>
      <c r="EG6" s="35">
        <f t="shared" si="14"/>
        <v>0</v>
      </c>
      <c r="EH6" s="35">
        <f t="shared" si="14"/>
        <v>0</v>
      </c>
      <c r="EI6" s="36">
        <f t="shared" si="14"/>
        <v>0.65</v>
      </c>
      <c r="EJ6" s="36">
        <f t="shared" si="14"/>
        <v>0.53</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24252</v>
      </c>
      <c r="D7" s="38">
        <v>47</v>
      </c>
      <c r="E7" s="38">
        <v>1</v>
      </c>
      <c r="F7" s="38">
        <v>0</v>
      </c>
      <c r="G7" s="38">
        <v>0</v>
      </c>
      <c r="H7" s="38" t="s">
        <v>97</v>
      </c>
      <c r="I7" s="38" t="s">
        <v>98</v>
      </c>
      <c r="J7" s="38" t="s">
        <v>99</v>
      </c>
      <c r="K7" s="38" t="s">
        <v>100</v>
      </c>
      <c r="L7" s="38" t="s">
        <v>101</v>
      </c>
      <c r="M7" s="38" t="s">
        <v>102</v>
      </c>
      <c r="N7" s="39" t="s">
        <v>103</v>
      </c>
      <c r="O7" s="39" t="s">
        <v>104</v>
      </c>
      <c r="P7" s="39">
        <v>97.29</v>
      </c>
      <c r="Q7" s="39">
        <v>3080</v>
      </c>
      <c r="R7" s="39">
        <v>1855</v>
      </c>
      <c r="S7" s="39">
        <v>69.55</v>
      </c>
      <c r="T7" s="39">
        <v>26.67</v>
      </c>
      <c r="U7" s="39">
        <v>1832</v>
      </c>
      <c r="V7" s="39">
        <v>3.1</v>
      </c>
      <c r="W7" s="39">
        <v>590.97</v>
      </c>
      <c r="X7" s="39">
        <v>50.58</v>
      </c>
      <c r="Y7" s="39">
        <v>51.82</v>
      </c>
      <c r="Z7" s="39">
        <v>52.84</v>
      </c>
      <c r="AA7" s="39">
        <v>51.27</v>
      </c>
      <c r="AB7" s="39">
        <v>48.67</v>
      </c>
      <c r="AC7" s="39">
        <v>76.27</v>
      </c>
      <c r="AD7" s="39">
        <v>77.56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1360.23</v>
      </c>
      <c r="BF7" s="39">
        <v>1272.1199999999999</v>
      </c>
      <c r="BG7" s="39">
        <v>1173.23</v>
      </c>
      <c r="BH7" s="39">
        <v>1122.77</v>
      </c>
      <c r="BI7" s="39">
        <v>1211.23</v>
      </c>
      <c r="BJ7" s="39">
        <v>1134.67</v>
      </c>
      <c r="BK7" s="39">
        <v>1144.79</v>
      </c>
      <c r="BL7" s="39">
        <v>1302.33</v>
      </c>
      <c r="BM7" s="39">
        <v>1274.21</v>
      </c>
      <c r="BN7" s="39">
        <v>1183.92</v>
      </c>
      <c r="BO7" s="39">
        <v>1084.05</v>
      </c>
      <c r="BP7" s="39">
        <v>44.88</v>
      </c>
      <c r="BQ7" s="39">
        <v>46.56</v>
      </c>
      <c r="BR7" s="39">
        <v>48.61</v>
      </c>
      <c r="BS7" s="39">
        <v>44.68</v>
      </c>
      <c r="BT7" s="39">
        <v>43.11</v>
      </c>
      <c r="BU7" s="39">
        <v>40.6</v>
      </c>
      <c r="BV7" s="39">
        <v>56.04</v>
      </c>
      <c r="BW7" s="39">
        <v>40.89</v>
      </c>
      <c r="BX7" s="39">
        <v>41.25</v>
      </c>
      <c r="BY7" s="39">
        <v>42.5</v>
      </c>
      <c r="BZ7" s="39">
        <v>53.46</v>
      </c>
      <c r="CA7" s="39">
        <v>344.61</v>
      </c>
      <c r="CB7" s="39">
        <v>348.98</v>
      </c>
      <c r="CC7" s="39">
        <v>367.74</v>
      </c>
      <c r="CD7" s="39">
        <v>403.33</v>
      </c>
      <c r="CE7" s="39">
        <v>428.59</v>
      </c>
      <c r="CF7" s="39">
        <v>440.03</v>
      </c>
      <c r="CG7" s="39">
        <v>304.35000000000002</v>
      </c>
      <c r="CH7" s="39">
        <v>383.2</v>
      </c>
      <c r="CI7" s="39">
        <v>383.25</v>
      </c>
      <c r="CJ7" s="39">
        <v>377.72</v>
      </c>
      <c r="CK7" s="39">
        <v>300.47000000000003</v>
      </c>
      <c r="CL7" s="39">
        <v>76.239999999999995</v>
      </c>
      <c r="CM7" s="39">
        <v>71.849999999999994</v>
      </c>
      <c r="CN7" s="39">
        <v>64.91</v>
      </c>
      <c r="CO7" s="39">
        <v>61.57</v>
      </c>
      <c r="CP7" s="39">
        <v>59.85</v>
      </c>
      <c r="CQ7" s="39">
        <v>57.29</v>
      </c>
      <c r="CR7" s="39">
        <v>55.9</v>
      </c>
      <c r="CS7" s="39">
        <v>47.95</v>
      </c>
      <c r="CT7" s="39">
        <v>48.26</v>
      </c>
      <c r="CU7" s="39">
        <v>48.01</v>
      </c>
      <c r="CV7" s="39">
        <v>54.9</v>
      </c>
      <c r="CW7" s="39">
        <v>71.430000000000007</v>
      </c>
      <c r="CX7" s="39">
        <v>71.430000000000007</v>
      </c>
      <c r="CY7" s="39">
        <v>71.430000000000007</v>
      </c>
      <c r="CZ7" s="39">
        <v>71.430000000000007</v>
      </c>
      <c r="DA7" s="39">
        <v>71.430000000000007</v>
      </c>
      <c r="DB7" s="39">
        <v>73.69</v>
      </c>
      <c r="DC7" s="39">
        <v>73.28</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1.2</v>
      </c>
      <c r="EE7" s="39">
        <v>0.56000000000000005</v>
      </c>
      <c r="EF7" s="39">
        <v>0</v>
      </c>
      <c r="EG7" s="39">
        <v>0</v>
      </c>
      <c r="EH7" s="39">
        <v>0</v>
      </c>
      <c r="EI7" s="39">
        <v>0.65</v>
      </c>
      <c r="EJ7" s="39">
        <v>0.53</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113</v>
      </c>
      <c r="D13" t="s">
        <v>114</v>
      </c>
      <c r="E13" t="s">
        <v>113</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kazamaura</cp:lastModifiedBy>
  <dcterms:created xsi:type="dcterms:W3CDTF">2020-12-04T02:18:49Z</dcterms:created>
  <dcterms:modified xsi:type="dcterms:W3CDTF">2021-01-26T00:32:47Z</dcterms:modified>
  <cp:category/>
</cp:coreProperties>
</file>