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E:\H29\H29.11.7\デスクトップのマイドキュメント\マイ ドキュメント\川畑\公営企業に係る「経営比較分析表」の分析\令和２年度（令和元年度分）\"/>
    </mc:Choice>
  </mc:AlternateContent>
  <workbookProtection workbookAlgorithmName="SHA-512" workbookHashValue="U+tM3f5QuMwIPNocPQVBawUsnY9YpzTYY+dvSgnnteo8T/twYMYqyQ+ZhBbOJ/rAGhXYxZZEtKMM775QsYMo6g==" workbookSaltValue="13GWu+jYJQnXDzTaw6sxLA==" workbookSpinCount="100000" lockStructure="1"/>
  <bookViews>
    <workbookView xWindow="0" yWindow="0" windowWidth="28800" windowHeight="1212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P10" i="4"/>
  <c r="B10" i="4"/>
  <c r="AT8" i="4"/>
  <c r="AD8" i="4"/>
  <c r="I8" i="4"/>
  <c r="B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<sst xmlns="http://schemas.openxmlformats.org/spreadsheetml/2006/main" count="236" uniqueCount="119">
  <si>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</si>
  <si>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</si>
  <si>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</si>
  <si>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</si>
  <si>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</si>
  <si>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</si>
  <si>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</si>
  <si>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</si>
  <si>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</si>
  <si>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</si>
  <si>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</si>
  <si>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</si>
  <si>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</si>
  <si>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</si>
  <si>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</si>
  <si>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</si>
  <si>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</si>
  <si>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</si>
  <si>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</si>
  <si>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</si>
  <si>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</si>
  <si>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</si>
  <si>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</si>
  <si>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</si>
  <si>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</si>
  <si>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</si>
  <si>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</si>
  <si>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</si>
  <si>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</si>
  <si>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</si>
  <si>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</si>
  <si>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</si>
  <si>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</si>
  <si>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</si>
  <si>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</si>
  <si>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</si>
  <si>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</si>
  <si>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</si>
  <si>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</si>
  <si>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</si>
  <si>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</si>
  <si>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</si>
  <si>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</si>
  <si>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</si>
  <si>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</si>
  <si>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</si>
  <si>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</si>
  <si>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</si>
  <si>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</si>
  <si>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</si>
  <si>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</si>
  <si>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</si>
  <si>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</si>
  <si>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</si>
  <si>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</si>
  <si>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</si>
  <si>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</si>
  <si>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</si>
  <si>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</si>
  <si>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</si>
  <si>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</si>
  <si>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</si>
  <si>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</si>
  <si>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</si>
  <si>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</si>
  <si>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</si>
  <si>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</si>
  <si>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</si>
  <si>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</si>
  <si>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</si>
  <si>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</si>
  <si>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</si>
  <si>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</si>
  <si>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</si>
  <si>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</si>
  <si>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</si>
  <si>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</si>
  <si>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</si>
  <si>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</si>
  <si>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</si>
  <si>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</si>
  <si>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</si>
  <si>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</si>
  <si>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</si>
  <si>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</si>
  <si>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</si>
  <si>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</si>
  <si>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</si>
  <si>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</si>
  <si>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</si>
  <si>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</si>
  <si>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</si>
  <si>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</si>
  <si>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</si>
  <si>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</si>
  <si>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</si>
  <si>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</si>
  <si>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</si>
  <si>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東通村</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</si>
  <si>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</si>
  <si>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</si>
  <si>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</si>
  <si>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</si>
  <si>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</si>
  <si>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</si>
  <si>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</si>
  <si>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</si>
  <si>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</si>
  <si>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</si>
  <si>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</si>
  <si>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</si>
  <si>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</si>
  <si>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</si>
  <si>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</si>
  <si>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</si>
  <si>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</si>
  <si>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最初に事業整備した地区では、既に供用開始から１８年が経過し、各機器等の老朽化が進んで毎年度の修繕費用等が嵩んでいる状況で、令和元年度以降から補助事業等を利用し順次改善する予定である。</t>
    <rPh sb="62" eb="64">
      <t>レイワ</t>
    </rPh>
    <rPh sb="64" eb="65">
      <t>ガン</t>
    </rPh>
    <phoneticPr fontId="4"/>
  </si>
  <si>
    <t>　最初に事業整備した地区では、既に供用開始から１８年が経過し、各機器等の老朽化が進み毎年度の修繕費用等が嵩んでいる状況であり、使用料の増収も見込めないため、令和元年度以降から補助事業等を利用し順次改善する予定である。</t>
    <rPh sb="78" eb="80">
      <t>レイワ</t>
    </rPh>
    <rPh sb="80" eb="81">
      <t>ガン</t>
    </rPh>
    <phoneticPr fontId="4"/>
  </si>
  <si>
    <t xml:space="preserve"> 収益については、平成２５年度に全供用開始し現在に至っているが、将来的には人口が減少し、これ以上の増収は見込めない。加えて、経費回収率の増も見込めないため、汚水処理原価の更なる低原価化に努める。また、水洗化率においては、高齢者の独居等により、これ以上の増はあまり見込めないが、少しでも普及を促進し利用率の向上を目指し、経費回収率を高めていくものである。
　経営の健全化に向け使用料の適正な額を見極め検討しなければならないが、村の経済は疲弊しており、村民の所得が向上しない現状であるため、村民の経済的負担を考慮しながら、計画的に利用料の額を定めなければならない。</t>
    <rPh sb="58" eb="59">
      <t>クワ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</si>
</sst>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168-40A4-BF5B-945527305C7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0.01</c:v>
                </c:pt>
                <c:pt idx="2">
                  <c:v>0.09</c:v>
                </c:pt>
                <c:pt idx="3">
                  <c:v>0.02</c:v>
                </c:pt>
                <c:pt idx="4">
                  <c:v>0.01</c:v>
                </c:pt>
              </c:numCache>
            </c:numRef>
          </c:val>
          <c:smooth val="0"/>
          <c:extLst>
            <c:ext xmlns:c16="http://schemas.microsoft.com/office/drawing/2014/chart" uri="{C3380CC4-5D6E-409C-BE32-E72D297353CC}">
              <c16:uniqueId val="{00000001-1168-40A4-BF5B-945527305C7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52.34</c:v>
                </c:pt>
                <c:pt idx="1">
                  <c:v>50</c:v>
                </c:pt>
                <c:pt idx="2">
                  <c:v>53.05</c:v>
                </c:pt>
                <c:pt idx="3">
                  <c:v>52.13</c:v>
                </c:pt>
                <c:pt idx="4">
                  <c:v>51.28</c:v>
                </c:pt>
              </c:numCache>
            </c:numRef>
          </c:val>
          <c:extLst>
            <c:ext xmlns:c16="http://schemas.microsoft.com/office/drawing/2014/chart" uri="{C3380CC4-5D6E-409C-BE32-E72D297353CC}">
              <c16:uniqueId val="{00000000-3713-461D-BADA-B7AF2D776D4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29.28</c:v>
                </c:pt>
                <c:pt idx="1">
                  <c:v>33.729999999999997</c:v>
                </c:pt>
                <c:pt idx="2">
                  <c:v>33.21</c:v>
                </c:pt>
                <c:pt idx="3">
                  <c:v>32.229999999999997</c:v>
                </c:pt>
                <c:pt idx="4">
                  <c:v>32.479999999999997</c:v>
                </c:pt>
              </c:numCache>
            </c:numRef>
          </c:val>
          <c:smooth val="0"/>
          <c:extLst>
            <c:ext xmlns:c16="http://schemas.microsoft.com/office/drawing/2014/chart" uri="{C3380CC4-5D6E-409C-BE32-E72D297353CC}">
              <c16:uniqueId val="{00000001-3713-461D-BADA-B7AF2D776D4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74.760000000000005</c:v>
                </c:pt>
                <c:pt idx="1">
                  <c:v>79.569999999999993</c:v>
                </c:pt>
                <c:pt idx="2">
                  <c:v>79.56</c:v>
                </c:pt>
                <c:pt idx="3">
                  <c:v>79.97</c:v>
                </c:pt>
                <c:pt idx="4">
                  <c:v>80.12</c:v>
                </c:pt>
              </c:numCache>
            </c:numRef>
          </c:val>
          <c:extLst>
            <c:ext xmlns:c16="http://schemas.microsoft.com/office/drawing/2014/chart" uri="{C3380CC4-5D6E-409C-BE32-E72D297353CC}">
              <c16:uniqueId val="{00000000-5CAD-45A2-BF00-0493EF2CD1D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66.819999999999993</c:v>
                </c:pt>
                <c:pt idx="1">
                  <c:v>79.989999999999995</c:v>
                </c:pt>
                <c:pt idx="2">
                  <c:v>79.98</c:v>
                </c:pt>
                <c:pt idx="3">
                  <c:v>80.8</c:v>
                </c:pt>
                <c:pt idx="4">
                  <c:v>79.2</c:v>
                </c:pt>
              </c:numCache>
            </c:numRef>
          </c:val>
          <c:smooth val="0"/>
          <c:extLst>
            <c:ext xmlns:c16="http://schemas.microsoft.com/office/drawing/2014/chart" uri="{C3380CC4-5D6E-409C-BE32-E72D297353CC}">
              <c16:uniqueId val="{00000001-5CAD-45A2-BF00-0493EF2CD1D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89.48</c:v>
                </c:pt>
                <c:pt idx="1">
                  <c:v>88.74</c:v>
                </c:pt>
                <c:pt idx="2">
                  <c:v>86.47</c:v>
                </c:pt>
                <c:pt idx="3">
                  <c:v>83.31</c:v>
                </c:pt>
                <c:pt idx="4">
                  <c:v>81.63</c:v>
                </c:pt>
              </c:numCache>
            </c:numRef>
          </c:val>
          <c:extLst>
            <c:ext xmlns:c16="http://schemas.microsoft.com/office/drawing/2014/chart" uri="{C3380CC4-5D6E-409C-BE32-E72D297353CC}">
              <c16:uniqueId val="{00000000-83E9-42D6-8A3D-05006CF47A4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E9-42D6-8A3D-05006CF47A4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A8C-41CE-8EEF-C41BCD062C4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A8C-41CE-8EEF-C41BCD062C4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B90-4E81-851E-4932C195C5A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90-4E81-851E-4932C195C5A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DFA-47D0-B80D-F45FA2C14E3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DFA-47D0-B80D-F45FA2C14E3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25D-4B5E-85A5-775A1841C46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5D-4B5E-85A5-775A1841C46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FAC-42D8-BFBA-716AAE91FD6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1451.54</c:v>
                </c:pt>
                <c:pt idx="1">
                  <c:v>1063.93</c:v>
                </c:pt>
                <c:pt idx="2">
                  <c:v>1060.8599999999999</c:v>
                </c:pt>
                <c:pt idx="3">
                  <c:v>1006.65</c:v>
                </c:pt>
                <c:pt idx="4">
                  <c:v>998.42</c:v>
                </c:pt>
              </c:numCache>
            </c:numRef>
          </c:val>
          <c:smooth val="0"/>
          <c:extLst>
            <c:ext xmlns:c16="http://schemas.microsoft.com/office/drawing/2014/chart" uri="{C3380CC4-5D6E-409C-BE32-E72D297353CC}">
              <c16:uniqueId val="{00000001-8FAC-42D8-BFBA-716AAE91FD6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54.19</c:v>
                </c:pt>
                <c:pt idx="1">
                  <c:v>53.73</c:v>
                </c:pt>
                <c:pt idx="2">
                  <c:v>60.5</c:v>
                </c:pt>
                <c:pt idx="3">
                  <c:v>60.69</c:v>
                </c:pt>
                <c:pt idx="4">
                  <c:v>62.02</c:v>
                </c:pt>
              </c:numCache>
            </c:numRef>
          </c:val>
          <c:extLst>
            <c:ext xmlns:c16="http://schemas.microsoft.com/office/drawing/2014/chart" uri="{C3380CC4-5D6E-409C-BE32-E72D297353CC}">
              <c16:uniqueId val="{00000000-5080-4220-8DC4-C6010FE5075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33.58</c:v>
                </c:pt>
                <c:pt idx="1">
                  <c:v>46.26</c:v>
                </c:pt>
                <c:pt idx="2">
                  <c:v>45.81</c:v>
                </c:pt>
                <c:pt idx="3">
                  <c:v>43.43</c:v>
                </c:pt>
                <c:pt idx="4">
                  <c:v>41.41</c:v>
                </c:pt>
              </c:numCache>
            </c:numRef>
          </c:val>
          <c:smooth val="0"/>
          <c:extLst>
            <c:ext xmlns:c16="http://schemas.microsoft.com/office/drawing/2014/chart" uri="{C3380CC4-5D6E-409C-BE32-E72D297353CC}">
              <c16:uniqueId val="{00000001-5080-4220-8DC4-C6010FE5075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313.58999999999997</c:v>
                </c:pt>
                <c:pt idx="1">
                  <c:v>315.13</c:v>
                </c:pt>
                <c:pt idx="2">
                  <c:v>281.38</c:v>
                </c:pt>
                <c:pt idx="3">
                  <c:v>280.57</c:v>
                </c:pt>
                <c:pt idx="4">
                  <c:v>278.66000000000003</c:v>
                </c:pt>
              </c:numCache>
            </c:numRef>
          </c:val>
          <c:extLst>
            <c:ext xmlns:c16="http://schemas.microsoft.com/office/drawing/2014/chart" uri="{C3380CC4-5D6E-409C-BE32-E72D297353CC}">
              <c16:uniqueId val="{00000000-55BD-4280-92D0-783766E8325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514.39</c:v>
                </c:pt>
                <c:pt idx="1">
                  <c:v>376.4</c:v>
                </c:pt>
                <c:pt idx="2">
                  <c:v>383.92</c:v>
                </c:pt>
                <c:pt idx="3">
                  <c:v>400.44</c:v>
                </c:pt>
                <c:pt idx="4">
                  <c:v>417.56</c:v>
                </c:pt>
              </c:numCache>
            </c:numRef>
          </c:val>
          <c:smooth val="0"/>
          <c:extLst>
            <c:ext xmlns:c16="http://schemas.microsoft.com/office/drawing/2014/chart" uri="{C3380CC4-5D6E-409C-BE32-E72D297353CC}">
              <c16:uniqueId val="{00000001-55BD-4280-92D0-783766E8325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【379.91】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E1" zoomScaleNormal="100" workbookViewId="0">
      <selection activeCell="BE36" sqref="BE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青森県　東通村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漁業集落排水</v>
      </c>
      <c r="Q8" s="72"/>
      <c r="R8" s="72"/>
      <c r="S8" s="72"/>
      <c r="T8" s="72"/>
      <c r="U8" s="72"/>
      <c r="V8" s="72"/>
      <c r="W8" s="72" t="str">
        <f>データ!L6</f>
        <v>H2</v>
      </c>
      <c r="X8" s="72"/>
      <c r="Y8" s="72"/>
      <c r="Z8" s="72"/>
      <c r="AA8" s="72"/>
      <c r="AB8" s="72"/>
      <c r="AC8" s="72"/>
      <c r="AD8" s="73" t="str">
        <f>データ!$M$6</f>
        <v>非設置</v>
      </c>
      <c r="AE8" s="73"/>
      <c r="AF8" s="73"/>
      <c r="AG8" s="73"/>
      <c r="AH8" s="73"/>
      <c r="AI8" s="73"/>
      <c r="AJ8" s="73"/>
      <c r="AK8" s="3"/>
      <c r="AL8" s="69">
        <f>データ!S6</f>
        <v>6330</v>
      </c>
      <c r="AM8" s="69"/>
      <c r="AN8" s="69"/>
      <c r="AO8" s="69"/>
      <c r="AP8" s="69"/>
      <c r="AQ8" s="69"/>
      <c r="AR8" s="69"/>
      <c r="AS8" s="69"/>
      <c r="AT8" s="68">
        <f>データ!T6</f>
        <v>295.27</v>
      </c>
      <c r="AU8" s="68"/>
      <c r="AV8" s="68"/>
      <c r="AW8" s="68"/>
      <c r="AX8" s="68"/>
      <c r="AY8" s="68"/>
      <c r="AZ8" s="68"/>
      <c r="BA8" s="68"/>
      <c r="BB8" s="68">
        <f>データ!U6</f>
        <v>21.44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45.52</v>
      </c>
      <c r="Q10" s="68"/>
      <c r="R10" s="68"/>
      <c r="S10" s="68"/>
      <c r="T10" s="68"/>
      <c r="U10" s="68"/>
      <c r="V10" s="68"/>
      <c r="W10" s="68">
        <f>データ!Q6</f>
        <v>85.46</v>
      </c>
      <c r="X10" s="68"/>
      <c r="Y10" s="68"/>
      <c r="Z10" s="68"/>
      <c r="AA10" s="68"/>
      <c r="AB10" s="68"/>
      <c r="AC10" s="68"/>
      <c r="AD10" s="69">
        <f>データ!R6</f>
        <v>3052</v>
      </c>
      <c r="AE10" s="69"/>
      <c r="AF10" s="69"/>
      <c r="AG10" s="69"/>
      <c r="AH10" s="69"/>
      <c r="AI10" s="69"/>
      <c r="AJ10" s="69"/>
      <c r="AK10" s="2"/>
      <c r="AL10" s="69">
        <f>データ!V6</f>
        <v>2847</v>
      </c>
      <c r="AM10" s="69"/>
      <c r="AN10" s="69"/>
      <c r="AO10" s="69"/>
      <c r="AP10" s="69"/>
      <c r="AQ10" s="69"/>
      <c r="AR10" s="69"/>
      <c r="AS10" s="69"/>
      <c r="AT10" s="68">
        <f>データ!W6</f>
        <v>1.66</v>
      </c>
      <c r="AU10" s="68"/>
      <c r="AV10" s="68"/>
      <c r="AW10" s="68"/>
      <c r="AX10" s="68"/>
      <c r="AY10" s="68"/>
      <c r="AZ10" s="68"/>
      <c r="BA10" s="68"/>
      <c r="BB10" s="68">
        <f>データ!X6</f>
        <v>1715.06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【953.26】</v>
      </c>
      <c r="I86" s="26" t="str">
        <f>データ!CA6</f>
        <v>【45.31】</v>
      </c>
      <c r="J86" s="26" t="str">
        <f>データ!CL6</f>
        <v>【379.91】</v>
      </c>
      <c r="K86" s="26" t="str">
        <f>データ!CW6</f>
        <v>【33.67】</v>
      </c>
      <c r="L86" s="26" t="str">
        <f>データ!DH6</f>
        <v>【79.94】</v>
      </c>
      <c r="M86" s="26" t="s">
        <v>43</v>
      </c>
      <c r="N86" s="26" t="s">
        <v>44</v>
      </c>
      <c r="O86" s="26" t="str">
        <f>データ!EO6</f>
        <v>【0.01】</v>
      </c>
    </row>
  </sheetData>
  <sheetProtection algorithmName="SHA-512" hashValue="3U5bWG+3Dk3eMWVMYRWrk8OInCjEE9gfVG3HbokmFqHNKe2Bef/3oloE9jPv6TVPOeZ0WUcRCVi2+gKpZNr4sA==" saltValue="GzrCoHqCLHKLP+ZWosRHo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24244</v>
      </c>
      <c r="D6" s="33">
        <f t="shared" si="3"/>
        <v>47</v>
      </c>
      <c r="E6" s="33">
        <f t="shared" si="3"/>
        <v>17</v>
      </c>
      <c r="F6" s="33">
        <f t="shared" si="3"/>
        <v>6</v>
      </c>
      <c r="G6" s="33">
        <f t="shared" si="3"/>
        <v>0</v>
      </c>
      <c r="H6" s="33" t="str">
        <f t="shared" si="3"/>
        <v>青森県　東通村</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45.52</v>
      </c>
      <c r="Q6" s="34">
        <f t="shared" si="3"/>
        <v>85.46</v>
      </c>
      <c r="R6" s="34">
        <f t="shared" si="3"/>
        <v>3052</v>
      </c>
      <c r="S6" s="34">
        <f t="shared" si="3"/>
        <v>6330</v>
      </c>
      <c r="T6" s="34">
        <f t="shared" si="3"/>
        <v>295.27</v>
      </c>
      <c r="U6" s="34">
        <f t="shared" si="3"/>
        <v>21.44</v>
      </c>
      <c r="V6" s="34">
        <f t="shared" si="3"/>
        <v>2847</v>
      </c>
      <c r="W6" s="34">
        <f t="shared" si="3"/>
        <v>1.66</v>
      </c>
      <c r="X6" s="34">
        <f t="shared" si="3"/>
        <v>1715.06</v>
      </c>
      <c r="Y6" s="35">
        <f>IF(Y7="",NA(),Y7)</f>
        <v>89.48</v>
      </c>
      <c r="Z6" s="35">
        <f t="shared" ref="Z6:AH6" si="4">IF(Z7="",NA(),Z7)</f>
        <v>88.74</v>
      </c>
      <c r="AA6" s="35">
        <f t="shared" si="4"/>
        <v>86.47</v>
      </c>
      <c r="AB6" s="35">
        <f t="shared" si="4"/>
        <v>83.31</v>
      </c>
      <c r="AC6" s="35">
        <f t="shared" si="4"/>
        <v>81.63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1451.54</v>
      </c>
      <c r="BL6" s="35">
        <f t="shared" si="7"/>
        <v>1063.93</v>
      </c>
      <c r="BM6" s="35">
        <f t="shared" si="7"/>
        <v>1060.8599999999999</v>
      </c>
      <c r="BN6" s="35">
        <f t="shared" si="7"/>
        <v>1006.65</v>
      </c>
      <c r="BO6" s="35">
        <f t="shared" si="7"/>
        <v>998.42</v>
      </c>
      <c r="BP6" s="34" t="str">
        <f>IF(BP7="","",IF(BP7="-","【-】","【"&amp;SUBSTITUTE(TEXT(BP7,"#,##0.00"),"-","△")&amp;"】"))</f>
        <v>【953.26】</v>
      </c>
      <c r="BQ6" s="35">
        <f>IF(BQ7="",NA(),BQ7)</f>
        <v>54.19</v>
      </c>
      <c r="BR6" s="35">
        <f t="shared" ref="BR6:BZ6" si="8">IF(BR7="",NA(),BR7)</f>
        <v>53.73</v>
      </c>
      <c r="BS6" s="35">
        <f t="shared" si="8"/>
        <v>60.5</v>
      </c>
      <c r="BT6" s="35">
        <f t="shared" si="8"/>
        <v>60.69</v>
      </c>
      <c r="BU6" s="35">
        <f t="shared" si="8"/>
        <v>62.02</v>
      </c>
      <c r="BV6" s="35">
        <f t="shared" si="8"/>
        <v>33.58</v>
      </c>
      <c r="BW6" s="35">
        <f t="shared" si="8"/>
        <v>46.26</v>
      </c>
      <c r="BX6" s="35">
        <f t="shared" si="8"/>
        <v>45.81</v>
      </c>
      <c r="BY6" s="35">
        <f t="shared" si="8"/>
        <v>43.43</v>
      </c>
      <c r="BZ6" s="35">
        <f t="shared" si="8"/>
        <v>41.41</v>
      </c>
      <c r="CA6" s="34" t="str">
        <f>IF(CA7="","",IF(CA7="-","【-】","【"&amp;SUBSTITUTE(TEXT(CA7,"#,##0.00"),"-","△")&amp;"】"))</f>
        <v>【45.31】</v>
      </c>
      <c r="CB6" s="35">
        <f>IF(CB7="",NA(),CB7)</f>
        <v>313.58999999999997</v>
      </c>
      <c r="CC6" s="35">
        <f t="shared" ref="CC6:CK6" si="9">IF(CC7="",NA(),CC7)</f>
        <v>315.13</v>
      </c>
      <c r="CD6" s="35">
        <f t="shared" si="9"/>
        <v>281.38</v>
      </c>
      <c r="CE6" s="35">
        <f t="shared" si="9"/>
        <v>280.57</v>
      </c>
      <c r="CF6" s="35">
        <f t="shared" si="9"/>
        <v>278.66000000000003</v>
      </c>
      <c r="CG6" s="35">
        <f t="shared" si="9"/>
        <v>514.39</v>
      </c>
      <c r="CH6" s="35">
        <f t="shared" si="9"/>
        <v>376.4</v>
      </c>
      <c r="CI6" s="35">
        <f t="shared" si="9"/>
        <v>383.92</v>
      </c>
      <c r="CJ6" s="35">
        <f t="shared" si="9"/>
        <v>400.44</v>
      </c>
      <c r="CK6" s="35">
        <f t="shared" si="9"/>
        <v>417.56</v>
      </c>
      <c r="CL6" s="34" t="str">
        <f>IF(CL7="","",IF(CL7="-","【-】","【"&amp;SUBSTITUTE(TEXT(CL7,"#,##0.00"),"-","△")&amp;"】"))</f>
        <v>【379.91】</v>
      </c>
      <c r="CM6" s="35">
        <f>IF(CM7="",NA(),CM7)</f>
        <v>52.34</v>
      </c>
      <c r="CN6" s="35">
        <f t="shared" ref="CN6:CV6" si="10">IF(CN7="",NA(),CN7)</f>
        <v>50</v>
      </c>
      <c r="CO6" s="35">
        <f t="shared" si="10"/>
        <v>53.05</v>
      </c>
      <c r="CP6" s="35">
        <f t="shared" si="10"/>
        <v>52.13</v>
      </c>
      <c r="CQ6" s="35">
        <f t="shared" si="10"/>
        <v>51.28</v>
      </c>
      <c r="CR6" s="35">
        <f t="shared" si="10"/>
        <v>29.28</v>
      </c>
      <c r="CS6" s="35">
        <f t="shared" si="10"/>
        <v>33.729999999999997</v>
      </c>
      <c r="CT6" s="35">
        <f t="shared" si="10"/>
        <v>33.21</v>
      </c>
      <c r="CU6" s="35">
        <f t="shared" si="10"/>
        <v>32.229999999999997</v>
      </c>
      <c r="CV6" s="35">
        <f t="shared" si="10"/>
        <v>32.479999999999997</v>
      </c>
      <c r="CW6" s="34" t="str">
        <f>IF(CW7="","",IF(CW7="-","【-】","【"&amp;SUBSTITUTE(TEXT(CW7,"#,##0.00"),"-","△")&amp;"】"))</f>
        <v>【33.67】</v>
      </c>
      <c r="CX6" s="35">
        <f>IF(CX7="",NA(),CX7)</f>
        <v>74.760000000000005</v>
      </c>
      <c r="CY6" s="35">
        <f t="shared" ref="CY6:DG6" si="11">IF(CY7="",NA(),CY7)</f>
        <v>79.569999999999993</v>
      </c>
      <c r="CZ6" s="35">
        <f t="shared" si="11"/>
        <v>79.56</v>
      </c>
      <c r="DA6" s="35">
        <f t="shared" si="11"/>
        <v>79.97</v>
      </c>
      <c r="DB6" s="35">
        <f t="shared" si="11"/>
        <v>80.12</v>
      </c>
      <c r="DC6" s="35">
        <f t="shared" si="11"/>
        <v>66.819999999999993</v>
      </c>
      <c r="DD6" s="35">
        <f t="shared" si="11"/>
        <v>79.989999999999995</v>
      </c>
      <c r="DE6" s="35">
        <f t="shared" si="11"/>
        <v>79.98</v>
      </c>
      <c r="DF6" s="35">
        <f t="shared" si="11"/>
        <v>80.8</v>
      </c>
      <c r="DG6" s="35">
        <f t="shared" si="11"/>
        <v>79.2</v>
      </c>
      <c r="DH6" s="34" t="str">
        <f>IF(DH7="","",IF(DH7="-","【-】","【"&amp;SUBSTITUTE(TEXT(DH7,"#,##0.00"),"-","△")&amp;"】"))</f>
        <v>【79.94】</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0.01</v>
      </c>
      <c r="EL6" s="35">
        <f t="shared" si="14"/>
        <v>0.09</v>
      </c>
      <c r="EM6" s="35">
        <f t="shared" si="14"/>
        <v>0.02</v>
      </c>
      <c r="EN6" s="35">
        <f t="shared" si="14"/>
        <v>0.01</v>
      </c>
      <c r="EO6" s="34" t="str">
        <f>IF(EO7="","",IF(EO7="-","【-】","【"&amp;SUBSTITUTE(TEXT(EO7,"#,##0.00"),"-","△")&amp;"】"))</f>
        <v>【0.01】</v>
      </c>
    </row>
    <row r="7" spans="1:145" s="36" customFormat="1" x14ac:dyDescent="0.15">
      <c r="A7" s="28"/>
      <c r="B7" s="37">
        <v>2019</v>
      </c>
      <c r="C7" s="37">
        <v>24244</v>
      </c>
      <c r="D7" s="37">
        <v>47</v>
      </c>
      <c r="E7" s="37">
        <v>17</v>
      </c>
      <c r="F7" s="37">
        <v>6</v>
      </c>
      <c r="G7" s="37">
        <v>0</v>
      </c>
      <c r="H7" s="37" t="s">
        <v>98</v>
      </c>
      <c r="I7" s="37" t="s">
        <v>99</v>
      </c>
      <c r="J7" s="37" t="s">
        <v>100</v>
      </c>
      <c r="K7" s="37" t="s">
        <v>101</v>
      </c>
      <c r="L7" s="37" t="s">
        <v>102</v>
      </c>
      <c r="M7" s="37" t="s">
        <v>103</v>
      </c>
      <c r="N7" s="38" t="s">
        <v>104</v>
      </c>
      <c r="O7" s="38" t="s">
        <v>105</v>
      </c>
      <c r="P7" s="38">
        <v>45.52</v>
      </c>
      <c r="Q7" s="38">
        <v>85.46</v>
      </c>
      <c r="R7" s="38">
        <v>3052</v>
      </c>
      <c r="S7" s="38">
        <v>6330</v>
      </c>
      <c r="T7" s="38">
        <v>295.27</v>
      </c>
      <c r="U7" s="38">
        <v>21.44</v>
      </c>
      <c r="V7" s="38">
        <v>2847</v>
      </c>
      <c r="W7" s="38">
        <v>1.66</v>
      </c>
      <c r="X7" s="38">
        <v>1715.06</v>
      </c>
      <c r="Y7" s="38">
        <v>89.48</v>
      </c>
      <c r="Z7" s="38">
        <v>88.74</v>
      </c>
      <c r="AA7" s="38">
        <v>86.47</v>
      </c>
      <c r="AB7" s="38">
        <v>83.31</v>
      </c>
      <c r="AC7" s="38">
        <v>81.63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1451.54</v>
      </c>
      <c r="BL7" s="38">
        <v>1063.93</v>
      </c>
      <c r="BM7" s="38">
        <v>1060.8599999999999</v>
      </c>
      <c r="BN7" s="38">
        <v>1006.65</v>
      </c>
      <c r="BO7" s="38">
        <v>998.42</v>
      </c>
      <c r="BP7" s="38">
        <v>953.26</v>
      </c>
      <c r="BQ7" s="38">
        <v>54.19</v>
      </c>
      <c r="BR7" s="38">
        <v>53.73</v>
      </c>
      <c r="BS7" s="38">
        <v>60.5</v>
      </c>
      <c r="BT7" s="38">
        <v>60.69</v>
      </c>
      <c r="BU7" s="38">
        <v>62.02</v>
      </c>
      <c r="BV7" s="38">
        <v>33.58</v>
      </c>
      <c r="BW7" s="38">
        <v>46.26</v>
      </c>
      <c r="BX7" s="38">
        <v>45.81</v>
      </c>
      <c r="BY7" s="38">
        <v>43.43</v>
      </c>
      <c r="BZ7" s="38">
        <v>41.41</v>
      </c>
      <c r="CA7" s="38">
        <v>45.31</v>
      </c>
      <c r="CB7" s="38">
        <v>313.58999999999997</v>
      </c>
      <c r="CC7" s="38">
        <v>315.13</v>
      </c>
      <c r="CD7" s="38">
        <v>281.38</v>
      </c>
      <c r="CE7" s="38">
        <v>280.57</v>
      </c>
      <c r="CF7" s="38">
        <v>278.66000000000003</v>
      </c>
      <c r="CG7" s="38">
        <v>514.39</v>
      </c>
      <c r="CH7" s="38">
        <v>376.4</v>
      </c>
      <c r="CI7" s="38">
        <v>383.92</v>
      </c>
      <c r="CJ7" s="38">
        <v>400.44</v>
      </c>
      <c r="CK7" s="38">
        <v>417.56</v>
      </c>
      <c r="CL7" s="38">
        <v>379.91</v>
      </c>
      <c r="CM7" s="38">
        <v>52.34</v>
      </c>
      <c r="CN7" s="38">
        <v>50</v>
      </c>
      <c r="CO7" s="38">
        <v>53.05</v>
      </c>
      <c r="CP7" s="38">
        <v>52.13</v>
      </c>
      <c r="CQ7" s="38">
        <v>51.28</v>
      </c>
      <c r="CR7" s="38">
        <v>29.28</v>
      </c>
      <c r="CS7" s="38">
        <v>33.729999999999997</v>
      </c>
      <c r="CT7" s="38">
        <v>33.21</v>
      </c>
      <c r="CU7" s="38">
        <v>32.229999999999997</v>
      </c>
      <c r="CV7" s="38">
        <v>32.479999999999997</v>
      </c>
      <c r="CW7" s="38">
        <v>33.67</v>
      </c>
      <c r="CX7" s="38">
        <v>74.760000000000005</v>
      </c>
      <c r="CY7" s="38">
        <v>79.569999999999993</v>
      </c>
      <c r="CZ7" s="38">
        <v>79.56</v>
      </c>
      <c r="DA7" s="38">
        <v>79.97</v>
      </c>
      <c r="DB7" s="38">
        <v>80.12</v>
      </c>
      <c r="DC7" s="38">
        <v>66.819999999999993</v>
      </c>
      <c r="DD7" s="38">
        <v>79.989999999999995</v>
      </c>
      <c r="DE7" s="38">
        <v>79.98</v>
      </c>
      <c r="DF7" s="38">
        <v>80.8</v>
      </c>
      <c r="DG7" s="38">
        <v>79.2</v>
      </c>
      <c r="DH7" s="38">
        <v>79.94</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0.01</v>
      </c>
      <c r="EL7" s="38">
        <v>0.09</v>
      </c>
      <c r="EM7" s="38">
        <v>0.02</v>
      </c>
      <c r="EN7" s="38">
        <v>0.01</v>
      </c>
      <c r="EO7" s="38">
        <v>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GESUI05</cp:lastModifiedBy>
  <dcterms:created xsi:type="dcterms:W3CDTF">2020-12-04T03:10:52Z</dcterms:created>
  <dcterms:modified xsi:type="dcterms:W3CDTF">2021-02-05T07:03:43Z</dcterms:modified>
  <cp:category/>
</cp:coreProperties>
</file>