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workbookProtection lockStructure="1"/>
  <bookViews>
    <workbookView xWindow="0" yWindow="0" windowWidth="15360" windowHeight="7635"/>
  </bookViews>
  <sheets>
    <sheet name="法適用_下水道事業" sheetId="4" r:id="rId1"/>
    <sheet name="データ" sheetId="5" state="hidden" r:id="rId2"/>
  </sheets>
  <calcPr calcId="114210"/>
</workbook>
</file>

<file path=xl/calcChain.xml><?xml version="1.0" encoding="utf-8"?>
<calcChain xmlns="http://schemas.openxmlformats.org/spreadsheetml/2006/main">
  <c r="F10" i="5"/>
  <c r="E10"/>
  <c r="D10"/>
  <c r="C10"/>
  <c r="B10"/>
  <c r="EO6"/>
  <c r="EN6"/>
  <c r="EM6"/>
  <c r="EL6"/>
  <c r="EK6"/>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CV6"/>
  <c r="CU6"/>
  <c r="CT6"/>
  <c r="CS6"/>
  <c r="CR6"/>
  <c r="CQ6"/>
  <c r="CP6"/>
  <c r="CO6"/>
  <c r="CN6"/>
  <c r="CM6"/>
  <c r="CL6"/>
  <c r="CK6"/>
  <c r="CJ6"/>
  <c r="CI6"/>
  <c r="CH6"/>
  <c r="CG6"/>
  <c r="CF6"/>
  <c r="CE6"/>
  <c r="CD6"/>
  <c r="CC6"/>
  <c r="CB6"/>
  <c r="CA6"/>
  <c r="BZ6"/>
  <c r="BY6"/>
  <c r="BX6"/>
  <c r="BW6"/>
  <c r="BV6"/>
  <c r="BU6"/>
  <c r="BT6"/>
  <c r="BS6"/>
  <c r="BR6"/>
  <c r="BQ6"/>
  <c r="BP6"/>
  <c r="BO6"/>
  <c r="BN6"/>
  <c r="BM6"/>
  <c r="BL6"/>
  <c r="BK6"/>
  <c r="BJ6"/>
  <c r="BI6"/>
  <c r="BH6"/>
  <c r="BG6"/>
  <c r="BF6"/>
  <c r="BE6"/>
  <c r="BD6"/>
  <c r="BC6"/>
  <c r="BB6"/>
  <c r="BA6"/>
  <c r="AZ6"/>
  <c r="AY6"/>
  <c r="AX6"/>
  <c r="AW6"/>
  <c r="AV6"/>
  <c r="AU6"/>
  <c r="AT6"/>
  <c r="AS6"/>
  <c r="AR6"/>
  <c r="AQ6"/>
  <c r="AP6"/>
  <c r="AO6"/>
  <c r="AN6"/>
  <c r="AM6"/>
  <c r="AL6"/>
  <c r="AK6"/>
  <c r="AJ6"/>
  <c r="AI6"/>
  <c r="AH6"/>
  <c r="AG6"/>
  <c r="AF6"/>
  <c r="AE6"/>
  <c r="AD6"/>
  <c r="AC6"/>
  <c r="AB6"/>
  <c r="AA6"/>
  <c r="Z6"/>
  <c r="Y6"/>
  <c r="X6"/>
  <c r="W6"/>
  <c r="V6"/>
  <c r="U6"/>
  <c r="T6"/>
  <c r="S6"/>
  <c r="R6"/>
  <c r="AD10" i="4"/>
  <c r="Q6" i="5"/>
  <c r="P6"/>
  <c r="O6"/>
  <c r="N6"/>
  <c r="B10" i="4"/>
  <c r="M6" i="5"/>
  <c r="L6"/>
  <c r="K6"/>
  <c r="J6"/>
  <c r="I6"/>
  <c r="H6"/>
  <c r="G6"/>
  <c r="F6"/>
  <c r="E6"/>
  <c r="D6"/>
  <c r="C6"/>
  <c r="B6"/>
  <c r="EO2"/>
  <c r="EN2"/>
  <c r="EM2"/>
  <c r="EL2"/>
  <c r="EK2"/>
  <c r="EJ2"/>
  <c r="EI2"/>
  <c r="EH2"/>
  <c r="EG2"/>
  <c r="EF2"/>
  <c r="EE2"/>
  <c r="ED2"/>
  <c r="EC2"/>
  <c r="EB2"/>
  <c r="EA2"/>
  <c r="DZ2"/>
  <c r="DY2"/>
  <c r="DX2"/>
  <c r="DW2"/>
  <c r="DV2"/>
  <c r="DU2"/>
  <c r="DT2"/>
  <c r="DS2"/>
  <c r="DR2"/>
  <c r="DQ2"/>
  <c r="DP2"/>
  <c r="DO2"/>
  <c r="DN2"/>
  <c r="DM2"/>
  <c r="DL2"/>
  <c r="DK2"/>
  <c r="DJ2"/>
  <c r="DI2"/>
  <c r="DH2"/>
  <c r="DG2"/>
  <c r="DF2"/>
  <c r="DE2"/>
  <c r="DD2"/>
  <c r="DC2"/>
  <c r="DB2"/>
  <c r="DA2"/>
  <c r="CZ2"/>
  <c r="CY2"/>
  <c r="CX2"/>
  <c r="CW2"/>
  <c r="CV2"/>
  <c r="CU2"/>
  <c r="CT2"/>
  <c r="CS2"/>
  <c r="CR2"/>
  <c r="CQ2"/>
  <c r="CP2"/>
  <c r="CO2"/>
  <c r="CN2"/>
  <c r="CM2"/>
  <c r="CL2"/>
  <c r="CK2"/>
  <c r="CJ2"/>
  <c r="CI2"/>
  <c r="CH2"/>
  <c r="CG2"/>
  <c r="CF2"/>
  <c r="CE2"/>
  <c r="CD2"/>
  <c r="CC2"/>
  <c r="CB2"/>
  <c r="CA2"/>
  <c r="BZ2"/>
  <c r="BY2"/>
  <c r="BX2"/>
  <c r="BW2"/>
  <c r="BV2"/>
  <c r="BU2"/>
  <c r="BT2"/>
  <c r="BS2"/>
  <c r="BR2"/>
  <c r="BQ2"/>
  <c r="BP2"/>
  <c r="BO2"/>
  <c r="BN2"/>
  <c r="BM2"/>
  <c r="BL2"/>
  <c r="BK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O85" i="4"/>
  <c r="N85"/>
  <c r="M85"/>
  <c r="L85"/>
  <c r="K85"/>
  <c r="J85"/>
  <c r="I85"/>
  <c r="H85"/>
  <c r="G85"/>
  <c r="F85"/>
  <c r="E85"/>
  <c r="BB10"/>
  <c r="AT10"/>
  <c r="AL10"/>
  <c r="W10"/>
  <c r="P10"/>
  <c r="I10"/>
  <c r="BB8"/>
  <c r="AT8"/>
  <c r="AL8"/>
  <c r="AD8"/>
  <c r="W8"/>
  <c r="P8"/>
  <c r="I8"/>
  <c r="B8"/>
  <c r="B6"/>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<sst xmlns="http://schemas.openxmlformats.org/spreadsheetml/2006/main" count="231" uniqueCount="116">
  <si>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</si>
  <si>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</si>
  <si>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</si>
  <si>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</si>
  <si>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</si>
  <si>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</si>
  <si>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</si>
  <si>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</si>
  <si>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</si>
  <si>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</si>
  <si>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</si>
  <si>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</si>
  <si>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</si>
  <si>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</si>
  <si>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</si>
  <si>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</si>
  <si>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</si>
  <si>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</si>
  <si>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</si>
  <si>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</si>
  <si>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</si>
  <si>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</si>
  <si>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</si>
  <si>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</si>
  <si>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</si>
  <si>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</si>
  <si>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</si>
  <si>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</si>
  <si>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</si>
  <si>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</si>
  <si>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</si>
  <si>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</si>
  <si>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</si>
  <si>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</si>
  <si>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</si>
  <si>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</si>
  <si>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</si>
  <si>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</si>
  <si>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</si>
  <si>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</si>
  <si>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</si>
  <si>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</si>
  <si>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</si>
  <si>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</si>
  <si>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</si>
  <si>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</si>
  <si>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</si>
  <si>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</si>
  <si>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</si>
  <si>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</si>
  <si>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</si>
  <si>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</si>
  <si>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</si>
  <si>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</si>
  <si>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</si>
  <si>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</si>
  <si>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</si>
  <si>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</si>
  <si>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</si>
  <si>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</si>
  <si>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</si>
  <si>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</si>
  <si>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</si>
  <si>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</si>
  <si>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</si>
  <si>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</si>
  <si>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</si>
  <si>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</si>
  <si>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</si>
  <si>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</si>
  <si>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</si>
  <si>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</si>
  <si>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</si>
  <si>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</si>
  <si>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</si>
  <si>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</si>
  <si>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</si>
  <si>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</si>
  <si>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</si>
  <si>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</si>
  <si>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</si>
  <si>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</si>
  <si>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</si>
  <si>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</si>
  <si>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</si>
  <si>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</si>
  <si>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</si>
  <si>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</si>
  <si>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</si>
  <si>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</si>
  <si>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</si>
  <si>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</si>
  <si>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</si>
  <si>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</si>
  <si>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</si>
  <si>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</si>
  <si>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</si>
  <si>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</si>
  <si>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</si>
  <si>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</si>
  <si>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</si>
  <si>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</si>
  <si>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</si>
  <si>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</si>
  <si>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</si>
  <si>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</si>
  <si>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</si>
  <si>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</si>
  <si>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</si>
  <si>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</si>
  <si>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</si>
  <si>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</si>
  <si>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</si>
  <si>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整備が概ね完了し、水洗化率も高い水準となっているが、経費の回収は使用料収入で賄うことができず、使用料単価の改定や管理の効率化など、経営基盤の強化を図る必要がある。</t>
    <rPh sb="1" eb="3">
      <t>セイビ</t>
    </rPh>
    <rPh sb="4" eb="5">
      <t>オオム</t>
    </rPh>
    <rPh sb="6" eb="8">
      <t>カンリョウ</t>
    </rPh>
    <rPh sb="10" eb="13">
      <t>スイセンカ</t>
    </rPh>
    <rPh sb="13" eb="14">
      <t>リツ</t>
    </rPh>
    <rPh sb="15" eb="16">
      <t>タカ</t>
    </rPh>
    <rPh sb="17" eb="19">
      <t>スイジュン</t>
    </rPh>
    <rPh sb="27" eb="29">
      <t>ケイヒ</t>
    </rPh>
    <rPh sb="30" eb="32">
      <t>カイシュウ</t>
    </rPh>
    <rPh sb="33" eb="38">
      <t>シヨウリョウシュウニュウ</t>
    </rPh>
    <rPh sb="39" eb="40">
      <t>マカナ</t>
    </rPh>
    <rPh sb="48" eb="51">
      <t>シヨウリョウ</t>
    </rPh>
    <rPh sb="51" eb="53">
      <t>タンカ</t>
    </rPh>
    <rPh sb="54" eb="56">
      <t>カイテイ</t>
    </rPh>
    <rPh sb="57" eb="59">
      <t>カンリ</t>
    </rPh>
    <rPh sb="60" eb="63">
      <t>コウリツカ</t>
    </rPh>
    <rPh sb="66" eb="68">
      <t>ケイエイ</t>
    </rPh>
    <rPh sb="68" eb="70">
      <t>キバン</t>
    </rPh>
    <rPh sb="71" eb="73">
      <t>キョウカ</t>
    </rPh>
    <rPh sb="74" eb="75">
      <t>ハカ</t>
    </rPh>
    <rPh sb="76" eb="78">
      <t>ヒツヨウ</t>
    </rPh>
    <phoneticPr fontId="4"/>
  </si>
  <si>
    <t>　経常収支比率は100％を超えているが、経費回収率は20％前後で推移しており、使用料によって必要経費を賄うことが出来ていない状況で、一般会計からの繰入に頼っている。
　累積欠損金比率は、公営企業化した際の欠損金が大きいが、徐々に減少の傾向にある。
　水洗化率は高い水準となっているが、汚水処理原価は類似団体と比較して高額となっているため、より効率的な管理を図っていく必要がある。</t>
    <rPh sb="1" eb="3">
      <t>ケイジョウ</t>
    </rPh>
    <rPh sb="3" eb="5">
      <t>シュウシ</t>
    </rPh>
    <rPh sb="5" eb="7">
      <t>ヒリツ</t>
    </rPh>
    <rPh sb="13" eb="14">
      <t>コ</t>
    </rPh>
    <rPh sb="20" eb="22">
      <t>ケイヒ</t>
    </rPh>
    <rPh sb="22" eb="24">
      <t>カイシュウ</t>
    </rPh>
    <rPh sb="24" eb="25">
      <t>リツ</t>
    </rPh>
    <rPh sb="29" eb="31">
      <t>ゼンゴ</t>
    </rPh>
    <rPh sb="32" eb="34">
      <t>スイイ</t>
    </rPh>
    <rPh sb="39" eb="42">
      <t>シヨウリョウ</t>
    </rPh>
    <rPh sb="46" eb="48">
      <t>ヒツヨウ</t>
    </rPh>
    <rPh sb="48" eb="50">
      <t>ケイヒ</t>
    </rPh>
    <rPh sb="51" eb="52">
      <t>マカナ</t>
    </rPh>
    <rPh sb="56" eb="58">
      <t>デキ</t>
    </rPh>
    <rPh sb="62" eb="64">
      <t>ジョウキョウ</t>
    </rPh>
    <rPh sb="66" eb="68">
      <t>イッパン</t>
    </rPh>
    <rPh sb="68" eb="70">
      <t>カイケイ</t>
    </rPh>
    <rPh sb="73" eb="75">
      <t>クリイレ</t>
    </rPh>
    <rPh sb="76" eb="77">
      <t>タヨ</t>
    </rPh>
    <rPh sb="85" eb="87">
      <t>ルイセキ</t>
    </rPh>
    <rPh sb="87" eb="90">
      <t>ケッソンキン</t>
    </rPh>
    <rPh sb="90" eb="92">
      <t>ヒリツ</t>
    </rPh>
    <rPh sb="94" eb="96">
      <t>コウエイ</t>
    </rPh>
    <rPh sb="96" eb="98">
      <t>キギョウ</t>
    </rPh>
    <rPh sb="98" eb="99">
      <t>カ</t>
    </rPh>
    <rPh sb="101" eb="102">
      <t>サイ</t>
    </rPh>
    <rPh sb="103" eb="106">
      <t>ケッソンキン</t>
    </rPh>
    <rPh sb="107" eb="108">
      <t>オオ</t>
    </rPh>
    <rPh sb="112" eb="114">
      <t>ジョジョ</t>
    </rPh>
    <rPh sb="115" eb="117">
      <t>ゲンショウ</t>
    </rPh>
    <rPh sb="118" eb="120">
      <t>ケイコウ</t>
    </rPh>
    <rPh sb="127" eb="130">
      <t>スイセンカ</t>
    </rPh>
    <rPh sb="130" eb="131">
      <t>リツ</t>
    </rPh>
    <rPh sb="148" eb="150">
      <t>ゲンカ</t>
    </rPh>
    <rPh sb="185" eb="187">
      <t>ヒツヨウ</t>
    </rPh>
    <phoneticPr fontId="4"/>
  </si>
  <si>
    <t>　平成14年の供用開始であり、比較的新しい施設が多いことから、管渠・施設等の老朽化による更新は行っていない。
　今後、施設の設備の耐用年数が超過して来ることから、個々の資産の老朽化について詳細なストックマネジメント計画を策定し、適切な点検・更新を進めていくように努める。</t>
    <rPh sb="1" eb="3">
      <t>ヘイセイ</t>
    </rPh>
    <rPh sb="5" eb="6">
      <t>ネン</t>
    </rPh>
    <rPh sb="7" eb="9">
      <t>キョウヨウ</t>
    </rPh>
    <rPh sb="9" eb="11">
      <t>カイシ</t>
    </rPh>
    <rPh sb="15" eb="18">
      <t>ヒカクテキ</t>
    </rPh>
    <rPh sb="18" eb="19">
      <t>シン</t>
    </rPh>
    <rPh sb="21" eb="23">
      <t>シセツ</t>
    </rPh>
    <rPh sb="24" eb="25">
      <t>タ</t>
    </rPh>
    <rPh sb="31" eb="32">
      <t>カン</t>
    </rPh>
    <rPh sb="32" eb="33">
      <t>キョ</t>
    </rPh>
    <rPh sb="34" eb="36">
      <t>シセツ</t>
    </rPh>
    <rPh sb="36" eb="37">
      <t>トウ</t>
    </rPh>
    <rPh sb="38" eb="41">
      <t>ロウキュウカ</t>
    </rPh>
    <rPh sb="44" eb="46">
      <t>コウシン</t>
    </rPh>
    <rPh sb="47" eb="48">
      <t>オコナ</t>
    </rPh>
    <rPh sb="56" eb="58">
      <t>コンゴ</t>
    </rPh>
    <rPh sb="59" eb="61">
      <t>シセツ</t>
    </rPh>
    <rPh sb="62" eb="64">
      <t>セツビ</t>
    </rPh>
    <rPh sb="65" eb="67">
      <t>タイヨウ</t>
    </rPh>
    <rPh sb="67" eb="69">
      <t>ネンスウ</t>
    </rPh>
    <rPh sb="70" eb="72">
      <t>チョウカ</t>
    </rPh>
    <rPh sb="74" eb="75">
      <t>ク</t>
    </rPh>
    <rPh sb="81" eb="83">
      <t>ココ</t>
    </rPh>
    <rPh sb="84" eb="86">
      <t>シサン</t>
    </rPh>
    <rPh sb="87" eb="90">
      <t>ロウキュウカ</t>
    </rPh>
    <rPh sb="94" eb="96">
      <t>ショウサイ</t>
    </rPh>
    <rPh sb="107" eb="109">
      <t>ケイカク</t>
    </rPh>
    <rPh sb="110" eb="112">
      <t>サクテイ</t>
    </rPh>
    <rPh sb="114" eb="116">
      <t>テキセツ</t>
    </rPh>
    <rPh sb="117" eb="119">
      <t>テンケン</t>
    </rPh>
    <rPh sb="120" eb="122">
      <t>コウシン</t>
    </rPh>
    <rPh sb="123" eb="124">
      <t>スス</t>
    </rPh>
    <rPh sb="131" eb="132">
      <t>ツト</t>
    </rPh>
    <phoneticPr fontId="4"/>
  </si>
</sst>
</file>

<file path=xl/styles.xml><?xml version="1.0" encoding="utf-8"?>
<styleSheet xmlns="http://schemas.openxmlformats.org/spreadsheetml/2006/main">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181" fontId="0" fillId="0" borderId="9" xfId="0" applyNumberFormat="1" applyBorder="1">
      <alignmen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3" fillId="5" borderId="9" xfId="0" applyFont="1" applyFill="1" applyBorder="1" applyAlignment="1">
      <alignment horizontal="center" vertical="center" shrinkToFit="1"/>
    </xf>
    <xf numFmtId="0" fontId="5" fillId="0" borderId="9" xfId="0" applyNumberFormat="1" applyFont="1" applyBorder="1" applyAlignment="1" applyProtection="1">
      <alignment horizontal="center" vertical="center" shrinkToFit="1"/>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0" fillId="2"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7"/>
          <c:y val="0.15806945669028474"/>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axId val="37030528"/>
        <c:axId val="3704908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er>
        <c:marker val="1"/>
        <c:axId val="37030528"/>
        <c:axId val="37049088"/>
      </c:lineChart>
      <c:dateAx>
        <c:axId val="37030528"/>
        <c:scaling>
          <c:orientation val="minMax"/>
        </c:scaling>
        <c:delete val="1"/>
        <c:axPos val="b"/>
        <c:numFmt formatCode="&quot;H&quot;yy" sourceLinked="1"/>
        <c:tickLblPos val="none"/>
        <c:crossAx val="37049088"/>
        <c:crosses val="autoZero"/>
        <c:auto val="1"/>
        <c:lblOffset val="100"/>
      </c:dateAx>
      <c:valAx>
        <c:axId val="3704908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3703052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axId val="40640896"/>
        <c:axId val="4064281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er>
        <c:marker val="1"/>
        <c:axId val="40640896"/>
        <c:axId val="40642816"/>
      </c:lineChart>
      <c:dateAx>
        <c:axId val="40640896"/>
        <c:scaling>
          <c:orientation val="minMax"/>
        </c:scaling>
        <c:delete val="1"/>
        <c:axPos val="b"/>
        <c:numFmt formatCode="&quot;H&quot;yy" sourceLinked="1"/>
        <c:tickLblPos val="none"/>
        <c:crossAx val="40642816"/>
        <c:crosses val="autoZero"/>
        <c:auto val="1"/>
        <c:lblOffset val="100"/>
      </c:dateAx>
      <c:valAx>
        <c:axId val="40642816"/>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64089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80.09</c:v>
                </c:pt>
                <c:pt idx="1">
                  <c:v>82.1</c:v>
                </c:pt>
                <c:pt idx="2">
                  <c:v>85.59</c:v>
                </c:pt>
                <c:pt idx="3">
                  <c:v>87.05</c:v>
                </c:pt>
                <c:pt idx="4">
                  <c:v>87.99</c:v>
                </c:pt>
              </c:numCache>
            </c:numRef>
          </c:val>
        </c:ser>
        <c:axId val="40664448"/>
        <c:axId val="4069939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er>
        <c:marker val="1"/>
        <c:axId val="40664448"/>
        <c:axId val="40699392"/>
      </c:lineChart>
      <c:dateAx>
        <c:axId val="40664448"/>
        <c:scaling>
          <c:orientation val="minMax"/>
        </c:scaling>
        <c:delete val="1"/>
        <c:axPos val="b"/>
        <c:numFmt formatCode="&quot;H&quot;yy" sourceLinked="1"/>
        <c:tickLblPos val="none"/>
        <c:crossAx val="40699392"/>
        <c:crosses val="autoZero"/>
        <c:auto val="1"/>
        <c:lblOffset val="100"/>
      </c:dateAx>
      <c:valAx>
        <c:axId val="4069939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66444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3"/>
          <c:y val="0.15806945669028447"/>
          <c:w val="0.8602616255212191"/>
          <c:h val="0.55934438738399972"/>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107.88</c:v>
                </c:pt>
                <c:pt idx="1">
                  <c:v>105.89</c:v>
                </c:pt>
                <c:pt idx="2">
                  <c:v>105.38</c:v>
                </c:pt>
                <c:pt idx="3">
                  <c:v>104.06</c:v>
                </c:pt>
                <c:pt idx="4">
                  <c:v>104.47</c:v>
                </c:pt>
              </c:numCache>
            </c:numRef>
          </c:val>
        </c:ser>
        <c:axId val="37083392"/>
        <c:axId val="3722483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er>
        <c:marker val="1"/>
        <c:axId val="37083392"/>
        <c:axId val="37224832"/>
      </c:lineChart>
      <c:dateAx>
        <c:axId val="37083392"/>
        <c:scaling>
          <c:orientation val="minMax"/>
        </c:scaling>
        <c:delete val="1"/>
        <c:axPos val="b"/>
        <c:numFmt formatCode="&quot;H&quot;yy" sourceLinked="1"/>
        <c:tickLblPos val="none"/>
        <c:crossAx val="37224832"/>
        <c:crosses val="autoZero"/>
        <c:auto val="1"/>
        <c:lblOffset val="100"/>
      </c:dateAx>
      <c:valAx>
        <c:axId val="3722483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3708339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38.020000000000003</c:v>
                </c:pt>
                <c:pt idx="1">
                  <c:v>41.62</c:v>
                </c:pt>
                <c:pt idx="2">
                  <c:v>36.82</c:v>
                </c:pt>
                <c:pt idx="3">
                  <c:v>39.57</c:v>
                </c:pt>
                <c:pt idx="4">
                  <c:v>42.28</c:v>
                </c:pt>
              </c:numCache>
            </c:numRef>
          </c:val>
        </c:ser>
        <c:axId val="37262848"/>
        <c:axId val="3726476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er>
        <c:marker val="1"/>
        <c:axId val="37262848"/>
        <c:axId val="37264768"/>
      </c:lineChart>
      <c:dateAx>
        <c:axId val="37262848"/>
        <c:scaling>
          <c:orientation val="minMax"/>
        </c:scaling>
        <c:delete val="1"/>
        <c:axPos val="b"/>
        <c:numFmt formatCode="&quot;H&quot;yy" sourceLinked="1"/>
        <c:tickLblPos val="none"/>
        <c:crossAx val="37264768"/>
        <c:crosses val="autoZero"/>
        <c:auto val="1"/>
        <c:lblOffset val="100"/>
      </c:dateAx>
      <c:valAx>
        <c:axId val="3726476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3726284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9"/>
          <c:y val="0.15806945669028469"/>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axId val="40387328"/>
        <c:axId val="4038924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er>
        <c:marker val="1"/>
        <c:axId val="40387328"/>
        <c:axId val="40389248"/>
      </c:lineChart>
      <c:dateAx>
        <c:axId val="40387328"/>
        <c:scaling>
          <c:orientation val="minMax"/>
        </c:scaling>
        <c:delete val="1"/>
        <c:axPos val="b"/>
        <c:numFmt formatCode="&quot;H&quot;yy" sourceLinked="1"/>
        <c:tickLblPos val="none"/>
        <c:crossAx val="40389248"/>
        <c:crosses val="autoZero"/>
        <c:auto val="1"/>
        <c:lblOffset val="100"/>
      </c:dateAx>
      <c:valAx>
        <c:axId val="4038924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38732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667.52</c:v>
                </c:pt>
                <c:pt idx="1">
                  <c:v>590.12</c:v>
                </c:pt>
                <c:pt idx="2">
                  <c:v>511.47</c:v>
                </c:pt>
                <c:pt idx="3">
                  <c:v>467.12</c:v>
                </c:pt>
                <c:pt idx="4">
                  <c:v>416.59</c:v>
                </c:pt>
              </c:numCache>
            </c:numRef>
          </c:val>
        </c:ser>
        <c:axId val="40456960"/>
        <c:axId val="4045888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er>
        <c:marker val="1"/>
        <c:axId val="40456960"/>
        <c:axId val="40458880"/>
      </c:lineChart>
      <c:dateAx>
        <c:axId val="40456960"/>
        <c:scaling>
          <c:orientation val="minMax"/>
        </c:scaling>
        <c:delete val="1"/>
        <c:axPos val="b"/>
        <c:numFmt formatCode="&quot;H&quot;yy" sourceLinked="1"/>
        <c:tickLblPos val="none"/>
        <c:crossAx val="40458880"/>
        <c:crosses val="autoZero"/>
        <c:auto val="1"/>
        <c:lblOffset val="100"/>
      </c:dateAx>
      <c:valAx>
        <c:axId val="4045888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45696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134.58000000000001</c:v>
                </c:pt>
                <c:pt idx="1">
                  <c:v>40.020000000000003</c:v>
                </c:pt>
                <c:pt idx="2">
                  <c:v>19.03</c:v>
                </c:pt>
                <c:pt idx="3">
                  <c:v>17.43</c:v>
                </c:pt>
                <c:pt idx="4">
                  <c:v>20.25</c:v>
                </c:pt>
              </c:numCache>
            </c:numRef>
          </c:val>
        </c:ser>
        <c:axId val="40497152"/>
        <c:axId val="4049907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er>
        <c:marker val="1"/>
        <c:axId val="40497152"/>
        <c:axId val="40499072"/>
      </c:lineChart>
      <c:dateAx>
        <c:axId val="40497152"/>
        <c:scaling>
          <c:orientation val="minMax"/>
        </c:scaling>
        <c:delete val="1"/>
        <c:axPos val="b"/>
        <c:numFmt formatCode="&quot;H&quot;yy" sourceLinked="1"/>
        <c:tickLblPos val="none"/>
        <c:crossAx val="40499072"/>
        <c:crosses val="autoZero"/>
        <c:auto val="1"/>
        <c:lblOffset val="100"/>
      </c:dateAx>
      <c:valAx>
        <c:axId val="4049907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49715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ser>
        <c:axId val="40524800"/>
        <c:axId val="4053926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er>
        <c:marker val="1"/>
        <c:axId val="40524800"/>
        <c:axId val="40539264"/>
      </c:lineChart>
      <c:dateAx>
        <c:axId val="40524800"/>
        <c:scaling>
          <c:orientation val="minMax"/>
        </c:scaling>
        <c:delete val="1"/>
        <c:axPos val="b"/>
        <c:numFmt formatCode="&quot;H&quot;yy" sourceLinked="1"/>
        <c:tickLblPos val="none"/>
        <c:crossAx val="40539264"/>
        <c:crosses val="autoZero"/>
        <c:auto val="1"/>
        <c:lblOffset val="100"/>
      </c:dateAx>
      <c:valAx>
        <c:axId val="4053926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52480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25.25</c:v>
                </c:pt>
                <c:pt idx="1">
                  <c:v>22.33</c:v>
                </c:pt>
                <c:pt idx="2">
                  <c:v>25.11</c:v>
                </c:pt>
                <c:pt idx="3">
                  <c:v>22.76</c:v>
                </c:pt>
                <c:pt idx="4">
                  <c:v>22.45</c:v>
                </c:pt>
              </c:numCache>
            </c:numRef>
          </c:val>
        </c:ser>
        <c:axId val="40557184"/>
        <c:axId val="4057984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er>
        <c:marker val="1"/>
        <c:axId val="40557184"/>
        <c:axId val="40579840"/>
      </c:lineChart>
      <c:dateAx>
        <c:axId val="40557184"/>
        <c:scaling>
          <c:orientation val="minMax"/>
        </c:scaling>
        <c:delete val="1"/>
        <c:axPos val="b"/>
        <c:numFmt formatCode="&quot;H&quot;yy" sourceLinked="1"/>
        <c:tickLblPos val="none"/>
        <c:crossAx val="40579840"/>
        <c:crosses val="autoZero"/>
        <c:auto val="1"/>
        <c:lblOffset val="100"/>
      </c:dateAx>
      <c:valAx>
        <c:axId val="4057984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55718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20467581830466"/>
          <c:y val="0.15806945669028458"/>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268.91000000000003</c:v>
                </c:pt>
                <c:pt idx="1">
                  <c:v>306.10000000000002</c:v>
                </c:pt>
                <c:pt idx="2">
                  <c:v>271.54000000000002</c:v>
                </c:pt>
                <c:pt idx="3">
                  <c:v>300.45999999999998</c:v>
                </c:pt>
                <c:pt idx="4">
                  <c:v>303.95999999999998</c:v>
                </c:pt>
              </c:numCache>
            </c:numRef>
          </c:val>
        </c:ser>
        <c:axId val="40601088"/>
        <c:axId val="4060300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er>
        <c:marker val="1"/>
        <c:axId val="40601088"/>
        <c:axId val="40603008"/>
      </c:lineChart>
      <c:dateAx>
        <c:axId val="40601088"/>
        <c:scaling>
          <c:orientation val="minMax"/>
        </c:scaling>
        <c:delete val="1"/>
        <c:axPos val="b"/>
        <c:numFmt formatCode="&quot;H&quot;yy" sourceLinked="1"/>
        <c:tickLblPos val="none"/>
        <c:crossAx val="40603008"/>
        <c:crosses val="autoZero"/>
        <c:auto val="1"/>
        <c:lblOffset val="100"/>
      </c:dateAx>
      <c:valAx>
        <c:axId val="4060300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4060108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span"/>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BA3854D-3388-4731-8A31-BB89273C69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00B45EF-9C61-4DCD-B9A1-A4C0886CE11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6E7DDD5-E389-4BBC-B311-1E39E7975A0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8672927-67C8-42B0-99C0-BA6A15E620D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17A6D78-FF44-40F8-BCAB-02DC52D0778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900AEF-B830-4EB4-9649-2A40C412993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AC530F6-5BFD-4CDA-95A5-7CBACD18EF0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3F5940-81BD-49BD-98CC-5E887FCD0DD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8EABE0-035C-4198-BE1C-630643AA6D9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5B3F1A5-CF0F-463C-9632-2C5C5C087CA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DAB20E4-3941-4FD3-80F2-91402ADF4E1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 ca="1">データ!H6</f>
        <v>青森県　六ケ所村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c r="A8" s="2"/>
      <c r="B8" s="73" t="str">
        <f ca="1">データ!I6</f>
        <v>法適用</v>
      </c>
      <c r="C8" s="73"/>
      <c r="D8" s="73"/>
      <c r="E8" s="73"/>
      <c r="F8" s="73"/>
      <c r="G8" s="73"/>
      <c r="H8" s="73"/>
      <c r="I8" s="73" t="str">
        <f ca="1">データ!J6</f>
        <v>下水道事業</v>
      </c>
      <c r="J8" s="73"/>
      <c r="K8" s="73"/>
      <c r="L8" s="73"/>
      <c r="M8" s="73"/>
      <c r="N8" s="73"/>
      <c r="O8" s="73"/>
      <c r="P8" s="73" t="str">
        <f ca="1">データ!K6</f>
        <v>特定環境保全公共下水道</v>
      </c>
      <c r="Q8" s="73"/>
      <c r="R8" s="73"/>
      <c r="S8" s="73"/>
      <c r="T8" s="73"/>
      <c r="U8" s="73"/>
      <c r="V8" s="73"/>
      <c r="W8" s="73" t="str">
        <f ca="1">データ!L6</f>
        <v>D2</v>
      </c>
      <c r="X8" s="73"/>
      <c r="Y8" s="73"/>
      <c r="Z8" s="73"/>
      <c r="AA8" s="73"/>
      <c r="AB8" s="73"/>
      <c r="AC8" s="73"/>
      <c r="AD8" s="68" t="str">
        <f ca="1">データ!$M$6</f>
        <v>非設置</v>
      </c>
      <c r="AE8" s="68"/>
      <c r="AF8" s="68"/>
      <c r="AG8" s="68"/>
      <c r="AH8" s="68"/>
      <c r="AI8" s="68"/>
      <c r="AJ8" s="68"/>
      <c r="AK8" s="3"/>
      <c r="AL8" s="49">
        <f ca="1">データ!S6</f>
        <v>10265</v>
      </c>
      <c r="AM8" s="49"/>
      <c r="AN8" s="49"/>
      <c r="AO8" s="49"/>
      <c r="AP8" s="49"/>
      <c r="AQ8" s="49"/>
      <c r="AR8" s="49"/>
      <c r="AS8" s="49"/>
      <c r="AT8" s="50">
        <f ca="1">データ!T6</f>
        <v>252.68</v>
      </c>
      <c r="AU8" s="50"/>
      <c r="AV8" s="50"/>
      <c r="AW8" s="50"/>
      <c r="AX8" s="50"/>
      <c r="AY8" s="50"/>
      <c r="AZ8" s="50"/>
      <c r="BA8" s="50"/>
      <c r="BB8" s="50">
        <f ca="1">データ!U6</f>
        <v>40.619999999999997</v>
      </c>
      <c r="BC8" s="50"/>
      <c r="BD8" s="50"/>
      <c r="BE8" s="50"/>
      <c r="BF8" s="50"/>
      <c r="BG8" s="50"/>
      <c r="BH8" s="50"/>
      <c r="BI8" s="50"/>
      <c r="BJ8" s="3"/>
      <c r="BK8" s="3"/>
      <c r="BL8" s="71" t="s">
        <v>10</v>
      </c>
      <c r="BM8" s="72"/>
      <c r="BN8" s="7" t="s">
        <v>11</v>
      </c>
      <c r="BO8" s="8"/>
      <c r="BP8" s="8"/>
      <c r="BQ8" s="8"/>
      <c r="BR8" s="8"/>
      <c r="BS8" s="8"/>
      <c r="BT8" s="8"/>
      <c r="BU8" s="8"/>
      <c r="BV8" s="8"/>
      <c r="BW8" s="8"/>
      <c r="BX8" s="8"/>
      <c r="BY8" s="9"/>
    </row>
    <row r="9" spans="1:78" ht="18.75" customHeight="1">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9" t="s">
        <v>20</v>
      </c>
      <c r="BM9" s="70"/>
      <c r="BN9" s="10" t="s">
        <v>21</v>
      </c>
      <c r="BO9" s="11"/>
      <c r="BP9" s="11"/>
      <c r="BQ9" s="11"/>
      <c r="BR9" s="11"/>
      <c r="BS9" s="11"/>
      <c r="BT9" s="11"/>
      <c r="BU9" s="11"/>
      <c r="BV9" s="11"/>
      <c r="BW9" s="11"/>
      <c r="BX9" s="11"/>
      <c r="BY9" s="12"/>
    </row>
    <row r="10" spans="1:78" ht="18.75" customHeight="1">
      <c r="A10" s="2"/>
      <c r="B10" s="50" t="str">
        <f ca="1">データ!N6</f>
        <v>-</v>
      </c>
      <c r="C10" s="50"/>
      <c r="D10" s="50"/>
      <c r="E10" s="50"/>
      <c r="F10" s="50"/>
      <c r="G10" s="50"/>
      <c r="H10" s="50"/>
      <c r="I10" s="50">
        <f ca="1">データ!O6</f>
        <v>66.95</v>
      </c>
      <c r="J10" s="50"/>
      <c r="K10" s="50"/>
      <c r="L10" s="50"/>
      <c r="M10" s="50"/>
      <c r="N10" s="50"/>
      <c r="O10" s="50"/>
      <c r="P10" s="50">
        <f ca="1">データ!P6</f>
        <v>28.01</v>
      </c>
      <c r="Q10" s="50"/>
      <c r="R10" s="50"/>
      <c r="S10" s="50"/>
      <c r="T10" s="50"/>
      <c r="U10" s="50"/>
      <c r="V10" s="50"/>
      <c r="W10" s="50">
        <f ca="1">データ!Q6</f>
        <v>86.39</v>
      </c>
      <c r="X10" s="50"/>
      <c r="Y10" s="50"/>
      <c r="Z10" s="50"/>
      <c r="AA10" s="50"/>
      <c r="AB10" s="50"/>
      <c r="AC10" s="50"/>
      <c r="AD10" s="49">
        <f ca="1">データ!R6</f>
        <v>1397</v>
      </c>
      <c r="AE10" s="49"/>
      <c r="AF10" s="49"/>
      <c r="AG10" s="49"/>
      <c r="AH10" s="49"/>
      <c r="AI10" s="49"/>
      <c r="AJ10" s="49"/>
      <c r="AK10" s="2"/>
      <c r="AL10" s="49">
        <f ca="1">データ!V6</f>
        <v>2857</v>
      </c>
      <c r="AM10" s="49"/>
      <c r="AN10" s="49"/>
      <c r="AO10" s="49"/>
      <c r="AP10" s="49"/>
      <c r="AQ10" s="49"/>
      <c r="AR10" s="49"/>
      <c r="AS10" s="49"/>
      <c r="AT10" s="50">
        <f ca="1">データ!W6</f>
        <v>0.89</v>
      </c>
      <c r="AU10" s="50"/>
      <c r="AV10" s="50"/>
      <c r="AW10" s="50"/>
      <c r="AX10" s="50"/>
      <c r="AY10" s="50"/>
      <c r="AZ10" s="50"/>
      <c r="BA10" s="50"/>
      <c r="BB10" s="50">
        <f ca="1">データ!X6</f>
        <v>3210.11</v>
      </c>
      <c r="BC10" s="50"/>
      <c r="BD10" s="50"/>
      <c r="BE10" s="50"/>
      <c r="BF10" s="50"/>
      <c r="BG10" s="50"/>
      <c r="BH10" s="50"/>
      <c r="BI10" s="50"/>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6"/>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64" t="s">
        <v>28</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6"/>
      <c r="BK60" s="2"/>
      <c r="BL60" s="43"/>
      <c r="BM60" s="44"/>
      <c r="BN60" s="44"/>
      <c r="BO60" s="44"/>
      <c r="BP60" s="44"/>
      <c r="BQ60" s="44"/>
      <c r="BR60" s="44"/>
      <c r="BS60" s="44"/>
      <c r="BT60" s="44"/>
      <c r="BU60" s="44"/>
      <c r="BV60" s="44"/>
      <c r="BW60" s="44"/>
      <c r="BX60" s="44"/>
      <c r="BY60" s="44"/>
      <c r="BZ60" s="45"/>
    </row>
    <row r="61" spans="1:78" ht="13.5" customHeight="1">
      <c r="A61" s="2"/>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6"/>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 ca="1">データ!AI6</f>
        <v>【102.87】</v>
      </c>
      <c r="F85" s="26" t="str">
        <f ca="1">データ!AT6</f>
        <v>【76.63】</v>
      </c>
      <c r="G85" s="26" t="str">
        <f ca="1">データ!BE6</f>
        <v>【49.61】</v>
      </c>
      <c r="H85" s="26" t="str">
        <f ca="1">データ!BP6</f>
        <v>【1,218.70】</v>
      </c>
      <c r="I85" s="26" t="str">
        <f ca="1">データ!CA6</f>
        <v>【74.17】</v>
      </c>
      <c r="J85" s="26" t="str">
        <f ca="1">データ!CL6</f>
        <v>【218.56】</v>
      </c>
      <c r="K85" s="26" t="str">
        <f ca="1">データ!CW6</f>
        <v>【42.86】</v>
      </c>
      <c r="L85" s="26" t="str">
        <f ca="1">データ!DH6</f>
        <v>【84.20】</v>
      </c>
      <c r="M85" s="26" t="str">
        <f ca="1">データ!DS6</f>
        <v>【25.37】</v>
      </c>
      <c r="N85" s="26" t="str">
        <f ca="1">データ!ED6</f>
        <v>【6.20】</v>
      </c>
      <c r="O85" s="26" t="str">
        <f ca="1">データ!EO6</f>
        <v>【0.28】</v>
      </c>
    </row>
  </sheetData>
  <sheetProtection sheet="1" objects="1" scenarios="1" formatCells="0" formatColumns="0" formatRows="0"/>
  <mergeCells count="46">
    <mergeCell ref="AD7:AJ7"/>
    <mergeCell ref="AL7:AS7"/>
    <mergeCell ref="AT7:BA7"/>
    <mergeCell ref="BB7:BI7"/>
    <mergeCell ref="B8:H8"/>
    <mergeCell ref="I8:O8"/>
    <mergeCell ref="P8:V8"/>
    <mergeCell ref="W8:AC8"/>
    <mergeCell ref="B2:BZ4"/>
    <mergeCell ref="B6:AC6"/>
    <mergeCell ref="B7:H7"/>
    <mergeCell ref="I7:O7"/>
    <mergeCell ref="P7:V7"/>
    <mergeCell ref="W7:AC7"/>
    <mergeCell ref="BL64:BZ65"/>
    <mergeCell ref="B10:H10"/>
    <mergeCell ref="I10:O10"/>
    <mergeCell ref="BL14:BZ15"/>
    <mergeCell ref="P10:V10"/>
    <mergeCell ref="W10:AC10"/>
    <mergeCell ref="BL9:BM9"/>
    <mergeCell ref="AT8:BA8"/>
    <mergeCell ref="BB8:BI8"/>
    <mergeCell ref="BL8:BM8"/>
    <mergeCell ref="BL47:BZ63"/>
    <mergeCell ref="B60:BJ61"/>
    <mergeCell ref="B9:H9"/>
    <mergeCell ref="I9:O9"/>
    <mergeCell ref="P9:V9"/>
    <mergeCell ref="W9:AC9"/>
    <mergeCell ref="AD9:AJ9"/>
    <mergeCell ref="AL9:AS9"/>
    <mergeCell ref="AT9:BA9"/>
    <mergeCell ref="AD8:AJ8"/>
    <mergeCell ref="AL8:AS8"/>
    <mergeCell ref="BB9:BI9"/>
    <mergeCell ref="BL66:BZ82"/>
    <mergeCell ref="AD10:AJ10"/>
    <mergeCell ref="AL10:AS10"/>
    <mergeCell ref="AT10:BA10"/>
    <mergeCell ref="BB10:BI10"/>
    <mergeCell ref="BL16:BZ44"/>
    <mergeCell ref="BL45:BZ46"/>
    <mergeCell ref="BL10:BM10"/>
    <mergeCell ref="BL11:BZ13"/>
    <mergeCell ref="B14:BJ1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8" t="s">
        <v>55</v>
      </c>
      <c r="B4" s="30"/>
      <c r="C4" s="30"/>
      <c r="D4" s="30"/>
      <c r="E4" s="30"/>
      <c r="F4" s="30"/>
      <c r="G4" s="30"/>
      <c r="H4" s="79"/>
      <c r="I4" s="80"/>
      <c r="J4" s="80"/>
      <c r="K4" s="80"/>
      <c r="L4" s="80"/>
      <c r="M4" s="80"/>
      <c r="N4" s="80"/>
      <c r="O4" s="80"/>
      <c r="P4" s="80"/>
      <c r="Q4" s="80"/>
      <c r="R4" s="80"/>
      <c r="S4" s="80"/>
      <c r="T4" s="80"/>
      <c r="U4" s="80"/>
      <c r="V4" s="80"/>
      <c r="W4" s="80"/>
      <c r="X4" s="81"/>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2019</v>
      </c>
      <c r="C6" s="33">
        <f t="shared" ref="C6:X6" si="3">C7</f>
        <v>24112</v>
      </c>
      <c r="D6" s="33">
        <f t="shared" si="3"/>
        <v>46</v>
      </c>
      <c r="E6" s="33">
        <f t="shared" si="3"/>
        <v>17</v>
      </c>
      <c r="F6" s="33">
        <f t="shared" si="3"/>
        <v>4</v>
      </c>
      <c r="G6" s="33">
        <f t="shared" si="3"/>
        <v>0</v>
      </c>
      <c r="H6" s="33" t="str">
        <f t="shared" si="3"/>
        <v>青森県　六ケ所村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66.95</v>
      </c>
      <c r="P6" s="34">
        <f t="shared" si="3"/>
        <v>28.01</v>
      </c>
      <c r="Q6" s="34">
        <f t="shared" si="3"/>
        <v>86.39</v>
      </c>
      <c r="R6" s="34">
        <f t="shared" si="3"/>
        <v>1397</v>
      </c>
      <c r="S6" s="34">
        <f t="shared" si="3"/>
        <v>10265</v>
      </c>
      <c r="T6" s="34">
        <f t="shared" si="3"/>
        <v>252.68</v>
      </c>
      <c r="U6" s="34">
        <f t="shared" si="3"/>
        <v>40.619999999999997</v>
      </c>
      <c r="V6" s="34">
        <f t="shared" si="3"/>
        <v>2857</v>
      </c>
      <c r="W6" s="34">
        <f t="shared" si="3"/>
        <v>0.89</v>
      </c>
      <c r="X6" s="34">
        <f t="shared" si="3"/>
        <v>3210.11</v>
      </c>
      <c r="Y6" s="35">
        <f>IF(Y7="",NA(),Y7)</f>
        <v>107.88</v>
      </c>
      <c r="Z6" s="35">
        <f t="shared" ref="Z6:AH6" si="4">IF(Z7="",NA(),Z7)</f>
        <v>105.89</v>
      </c>
      <c r="AA6" s="35">
        <f t="shared" si="4"/>
        <v>105.38</v>
      </c>
      <c r="AB6" s="35">
        <f t="shared" si="4"/>
        <v>104.06</v>
      </c>
      <c r="AC6" s="35">
        <f t="shared" si="4"/>
        <v>104.47</v>
      </c>
      <c r="AD6" s="35">
        <f t="shared" si="4"/>
        <v>98.32</v>
      </c>
      <c r="AE6" s="35">
        <f t="shared" si="4"/>
        <v>98.04</v>
      </c>
      <c r="AF6" s="35">
        <f t="shared" si="4"/>
        <v>102.13</v>
      </c>
      <c r="AG6" s="35">
        <f t="shared" si="4"/>
        <v>101.72</v>
      </c>
      <c r="AH6" s="35">
        <f t="shared" si="4"/>
        <v>102.73</v>
      </c>
      <c r="AI6" s="34" t="str">
        <f>IF(AI7="","",IF(AI7="-","【-】","【"&amp;SUBSTITUTE(TEXT(AI7,"#,##0.00"),"-","△")&amp;"】"))</f>
        <v>【102.87】</v>
      </c>
      <c r="AJ6" s="35">
        <f>IF(AJ7="",NA(),AJ7)</f>
        <v>667.52</v>
      </c>
      <c r="AK6" s="35">
        <f t="shared" ref="AK6:AS6" si="5">IF(AK7="",NA(),AK7)</f>
        <v>590.12</v>
      </c>
      <c r="AL6" s="35">
        <f t="shared" si="5"/>
        <v>511.47</v>
      </c>
      <c r="AM6" s="35">
        <f t="shared" si="5"/>
        <v>467.12</v>
      </c>
      <c r="AN6" s="35">
        <f t="shared" si="5"/>
        <v>416.59</v>
      </c>
      <c r="AO6" s="35">
        <f t="shared" si="5"/>
        <v>201.29</v>
      </c>
      <c r="AP6" s="35">
        <f t="shared" si="5"/>
        <v>208.1</v>
      </c>
      <c r="AQ6" s="35">
        <f t="shared" si="5"/>
        <v>109.51</v>
      </c>
      <c r="AR6" s="35">
        <f t="shared" si="5"/>
        <v>112.88</v>
      </c>
      <c r="AS6" s="35">
        <f t="shared" si="5"/>
        <v>94.97</v>
      </c>
      <c r="AT6" s="34" t="str">
        <f>IF(AT7="","",IF(AT7="-","【-】","【"&amp;SUBSTITUTE(TEXT(AT7,"#,##0.00"),"-","△")&amp;"】"))</f>
        <v>【76.63】</v>
      </c>
      <c r="AU6" s="35">
        <f>IF(AU7="",NA(),AU7)</f>
        <v>134.58000000000001</v>
      </c>
      <c r="AV6" s="35">
        <f t="shared" ref="AV6:BD6" si="6">IF(AV7="",NA(),AV7)</f>
        <v>40.020000000000003</v>
      </c>
      <c r="AW6" s="35">
        <f t="shared" si="6"/>
        <v>19.03</v>
      </c>
      <c r="AX6" s="35">
        <f t="shared" si="6"/>
        <v>17.43</v>
      </c>
      <c r="AY6" s="35">
        <f t="shared" si="6"/>
        <v>20.25</v>
      </c>
      <c r="AZ6" s="35">
        <f t="shared" si="6"/>
        <v>81.19</v>
      </c>
      <c r="BA6" s="35">
        <f t="shared" si="6"/>
        <v>75.290000000000006</v>
      </c>
      <c r="BB6" s="35">
        <f t="shared" si="6"/>
        <v>47.44</v>
      </c>
      <c r="BC6" s="35">
        <f t="shared" si="6"/>
        <v>49.18</v>
      </c>
      <c r="BD6" s="35">
        <f t="shared" si="6"/>
        <v>47.72</v>
      </c>
      <c r="BE6" s="34" t="str">
        <f>IF(BE7="","",IF(BE7="-","【-】","【"&amp;SUBSTITUTE(TEXT(BE7,"#,##0.00"),"-","△")&amp;"】"))</f>
        <v>【49.61】</v>
      </c>
      <c r="BF6" s="34">
        <f>IF(BF7="",NA(),BF7)</f>
        <v>0</v>
      </c>
      <c r="BG6" s="34">
        <f t="shared" ref="BG6:BO6" si="7">IF(BG7="",NA(),BG7)</f>
        <v>0</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25.25</v>
      </c>
      <c r="BR6" s="35">
        <f t="shared" ref="BR6:BZ6" si="8">IF(BR7="",NA(),BR7)</f>
        <v>22.33</v>
      </c>
      <c r="BS6" s="35">
        <f t="shared" si="8"/>
        <v>25.11</v>
      </c>
      <c r="BT6" s="35">
        <f t="shared" si="8"/>
        <v>22.76</v>
      </c>
      <c r="BU6" s="35">
        <f t="shared" si="8"/>
        <v>22.45</v>
      </c>
      <c r="BV6" s="35">
        <f t="shared" si="8"/>
        <v>49.22</v>
      </c>
      <c r="BW6" s="35">
        <f t="shared" si="8"/>
        <v>53.7</v>
      </c>
      <c r="BX6" s="35">
        <f t="shared" si="8"/>
        <v>74.3</v>
      </c>
      <c r="BY6" s="35">
        <f t="shared" si="8"/>
        <v>72.260000000000005</v>
      </c>
      <c r="BZ6" s="35">
        <f t="shared" si="8"/>
        <v>71.84</v>
      </c>
      <c r="CA6" s="34" t="str">
        <f>IF(CA7="","",IF(CA7="-","【-】","【"&amp;SUBSTITUTE(TEXT(CA7,"#,##0.00"),"-","△")&amp;"】"))</f>
        <v>【74.17】</v>
      </c>
      <c r="CB6" s="35">
        <f>IF(CB7="",NA(),CB7)</f>
        <v>268.91000000000003</v>
      </c>
      <c r="CC6" s="35">
        <f t="shared" ref="CC6:CK6" si="9">IF(CC7="",NA(),CC7)</f>
        <v>306.10000000000002</v>
      </c>
      <c r="CD6" s="35">
        <f t="shared" si="9"/>
        <v>271.54000000000002</v>
      </c>
      <c r="CE6" s="35">
        <f t="shared" si="9"/>
        <v>300.45999999999998</v>
      </c>
      <c r="CF6" s="35">
        <f t="shared" si="9"/>
        <v>303.95999999999998</v>
      </c>
      <c r="CG6" s="35">
        <f t="shared" si="9"/>
        <v>332.02</v>
      </c>
      <c r="CH6" s="35">
        <f t="shared" si="9"/>
        <v>300.35000000000002</v>
      </c>
      <c r="CI6" s="35">
        <f t="shared" si="9"/>
        <v>221.81</v>
      </c>
      <c r="CJ6" s="35">
        <f t="shared" si="9"/>
        <v>230.02</v>
      </c>
      <c r="CK6" s="35">
        <f t="shared" si="9"/>
        <v>228.47</v>
      </c>
      <c r="CL6" s="34" t="str">
        <f>IF(CL7="","",IF(CL7="-","【-】","【"&amp;SUBSTITUTE(TEXT(CL7,"#,##0.00"),"-","△")&amp;"】"))</f>
        <v>【218.56】</v>
      </c>
      <c r="CM6" s="34">
        <f>IF(CM7="",NA(),CM7)</f>
        <v>0</v>
      </c>
      <c r="CN6" s="34">
        <f t="shared" ref="CN6:CV6" si="10">IF(CN7="",NA(),CN7)</f>
        <v>0</v>
      </c>
      <c r="CO6" s="34">
        <f t="shared" si="10"/>
        <v>0</v>
      </c>
      <c r="CP6" s="34">
        <f t="shared" si="10"/>
        <v>0</v>
      </c>
      <c r="CQ6" s="34">
        <f t="shared" si="10"/>
        <v>0</v>
      </c>
      <c r="CR6" s="35">
        <f t="shared" si="10"/>
        <v>36.65</v>
      </c>
      <c r="CS6" s="35">
        <f t="shared" si="10"/>
        <v>37.72</v>
      </c>
      <c r="CT6" s="35">
        <f t="shared" si="10"/>
        <v>43.36</v>
      </c>
      <c r="CU6" s="35">
        <f t="shared" si="10"/>
        <v>42.56</v>
      </c>
      <c r="CV6" s="35">
        <f t="shared" si="10"/>
        <v>42.47</v>
      </c>
      <c r="CW6" s="34" t="str">
        <f>IF(CW7="","",IF(CW7="-","【-】","【"&amp;SUBSTITUTE(TEXT(CW7,"#,##0.00"),"-","△")&amp;"】"))</f>
        <v>【42.86】</v>
      </c>
      <c r="CX6" s="35">
        <f>IF(CX7="",NA(),CX7)</f>
        <v>80.09</v>
      </c>
      <c r="CY6" s="35">
        <f t="shared" ref="CY6:DG6" si="11">IF(CY7="",NA(),CY7)</f>
        <v>82.1</v>
      </c>
      <c r="CZ6" s="35">
        <f t="shared" si="11"/>
        <v>85.59</v>
      </c>
      <c r="DA6" s="35">
        <f t="shared" si="11"/>
        <v>87.05</v>
      </c>
      <c r="DB6" s="35">
        <f t="shared" si="11"/>
        <v>87.99</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38.020000000000003</v>
      </c>
      <c r="DJ6" s="35">
        <f t="shared" ref="DJ6:DR6" si="12">IF(DJ7="",NA(),DJ7)</f>
        <v>41.62</v>
      </c>
      <c r="DK6" s="35">
        <f t="shared" si="12"/>
        <v>36.82</v>
      </c>
      <c r="DL6" s="35">
        <f t="shared" si="12"/>
        <v>39.57</v>
      </c>
      <c r="DM6" s="35">
        <f t="shared" si="12"/>
        <v>42.28</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c r="A7" s="28"/>
      <c r="B7" s="37">
        <v>2019</v>
      </c>
      <c r="C7" s="37">
        <v>24112</v>
      </c>
      <c r="D7" s="37">
        <v>46</v>
      </c>
      <c r="E7" s="37">
        <v>17</v>
      </c>
      <c r="F7" s="37">
        <v>4</v>
      </c>
      <c r="G7" s="37">
        <v>0</v>
      </c>
      <c r="H7" s="37" t="s">
        <v>96</v>
      </c>
      <c r="I7" s="37" t="s">
        <v>97</v>
      </c>
      <c r="J7" s="37" t="s">
        <v>98</v>
      </c>
      <c r="K7" s="37" t="s">
        <v>99</v>
      </c>
      <c r="L7" s="37" t="s">
        <v>100</v>
      </c>
      <c r="M7" s="37" t="s">
        <v>101</v>
      </c>
      <c r="N7" s="38" t="s">
        <v>102</v>
      </c>
      <c r="O7" s="38">
        <v>66.95</v>
      </c>
      <c r="P7" s="38">
        <v>28.01</v>
      </c>
      <c r="Q7" s="38">
        <v>86.39</v>
      </c>
      <c r="R7" s="38">
        <v>1397</v>
      </c>
      <c r="S7" s="38">
        <v>10265</v>
      </c>
      <c r="T7" s="38">
        <v>252.68</v>
      </c>
      <c r="U7" s="38">
        <v>40.619999999999997</v>
      </c>
      <c r="V7" s="38">
        <v>2857</v>
      </c>
      <c r="W7" s="38">
        <v>0.89</v>
      </c>
      <c r="X7" s="38">
        <v>3210.11</v>
      </c>
      <c r="Y7" s="38">
        <v>107.88</v>
      </c>
      <c r="Z7" s="38">
        <v>105.89</v>
      </c>
      <c r="AA7" s="38">
        <v>105.38</v>
      </c>
      <c r="AB7" s="38">
        <v>104.06</v>
      </c>
      <c r="AC7" s="38">
        <v>104.47</v>
      </c>
      <c r="AD7" s="38">
        <v>98.32</v>
      </c>
      <c r="AE7" s="38">
        <v>98.04</v>
      </c>
      <c r="AF7" s="38">
        <v>102.13</v>
      </c>
      <c r="AG7" s="38">
        <v>101.72</v>
      </c>
      <c r="AH7" s="38">
        <v>102.73</v>
      </c>
      <c r="AI7" s="38">
        <v>102.87</v>
      </c>
      <c r="AJ7" s="38">
        <v>667.52</v>
      </c>
      <c r="AK7" s="38">
        <v>590.12</v>
      </c>
      <c r="AL7" s="38">
        <v>511.47</v>
      </c>
      <c r="AM7" s="38">
        <v>467.12</v>
      </c>
      <c r="AN7" s="38">
        <v>416.59</v>
      </c>
      <c r="AO7" s="38">
        <v>201.29</v>
      </c>
      <c r="AP7" s="38">
        <v>208.1</v>
      </c>
      <c r="AQ7" s="38">
        <v>109.51</v>
      </c>
      <c r="AR7" s="38">
        <v>112.88</v>
      </c>
      <c r="AS7" s="38">
        <v>94.97</v>
      </c>
      <c r="AT7" s="38">
        <v>76.63</v>
      </c>
      <c r="AU7" s="38">
        <v>134.58000000000001</v>
      </c>
      <c r="AV7" s="38">
        <v>40.020000000000003</v>
      </c>
      <c r="AW7" s="38">
        <v>19.03</v>
      </c>
      <c r="AX7" s="38">
        <v>17.43</v>
      </c>
      <c r="AY7" s="38">
        <v>20.25</v>
      </c>
      <c r="AZ7" s="38">
        <v>81.19</v>
      </c>
      <c r="BA7" s="38">
        <v>75.290000000000006</v>
      </c>
      <c r="BB7" s="38">
        <v>47.44</v>
      </c>
      <c r="BC7" s="38">
        <v>49.18</v>
      </c>
      <c r="BD7" s="38">
        <v>47.72</v>
      </c>
      <c r="BE7" s="38">
        <v>49.61</v>
      </c>
      <c r="BF7" s="38">
        <v>0</v>
      </c>
      <c r="BG7" s="38">
        <v>0</v>
      </c>
      <c r="BH7" s="38">
        <v>0</v>
      </c>
      <c r="BI7" s="38">
        <v>0</v>
      </c>
      <c r="BJ7" s="38">
        <v>0</v>
      </c>
      <c r="BK7" s="38">
        <v>1673.47</v>
      </c>
      <c r="BL7" s="38">
        <v>1592.72</v>
      </c>
      <c r="BM7" s="38">
        <v>1243.71</v>
      </c>
      <c r="BN7" s="38">
        <v>1194.1500000000001</v>
      </c>
      <c r="BO7" s="38">
        <v>1206.79</v>
      </c>
      <c r="BP7" s="38">
        <v>1218.7</v>
      </c>
      <c r="BQ7" s="38">
        <v>25.25</v>
      </c>
      <c r="BR7" s="38">
        <v>22.33</v>
      </c>
      <c r="BS7" s="38">
        <v>25.11</v>
      </c>
      <c r="BT7" s="38">
        <v>22.76</v>
      </c>
      <c r="BU7" s="38">
        <v>22.45</v>
      </c>
      <c r="BV7" s="38">
        <v>49.22</v>
      </c>
      <c r="BW7" s="38">
        <v>53.7</v>
      </c>
      <c r="BX7" s="38">
        <v>74.3</v>
      </c>
      <c r="BY7" s="38">
        <v>72.260000000000005</v>
      </c>
      <c r="BZ7" s="38">
        <v>71.84</v>
      </c>
      <c r="CA7" s="38">
        <v>74.17</v>
      </c>
      <c r="CB7" s="38">
        <v>268.91000000000003</v>
      </c>
      <c r="CC7" s="38">
        <v>306.10000000000002</v>
      </c>
      <c r="CD7" s="38">
        <v>271.54000000000002</v>
      </c>
      <c r="CE7" s="38">
        <v>300.45999999999998</v>
      </c>
      <c r="CF7" s="38">
        <v>303.95999999999998</v>
      </c>
      <c r="CG7" s="38">
        <v>332.02</v>
      </c>
      <c r="CH7" s="38">
        <v>300.35000000000002</v>
      </c>
      <c r="CI7" s="38">
        <v>221.81</v>
      </c>
      <c r="CJ7" s="38">
        <v>230.02</v>
      </c>
      <c r="CK7" s="38">
        <v>228.47</v>
      </c>
      <c r="CL7" s="38">
        <v>218.56</v>
      </c>
      <c r="CM7" s="38">
        <v>0</v>
      </c>
      <c r="CN7" s="38">
        <v>0</v>
      </c>
      <c r="CO7" s="38">
        <v>0</v>
      </c>
      <c r="CP7" s="38">
        <v>0</v>
      </c>
      <c r="CQ7" s="38">
        <v>0</v>
      </c>
      <c r="CR7" s="38">
        <v>36.65</v>
      </c>
      <c r="CS7" s="38">
        <v>37.72</v>
      </c>
      <c r="CT7" s="38">
        <v>43.36</v>
      </c>
      <c r="CU7" s="38">
        <v>42.56</v>
      </c>
      <c r="CV7" s="38">
        <v>42.47</v>
      </c>
      <c r="CW7" s="38">
        <v>42.86</v>
      </c>
      <c r="CX7" s="38">
        <v>80.09</v>
      </c>
      <c r="CY7" s="38">
        <v>82.1</v>
      </c>
      <c r="CZ7" s="38">
        <v>85.59</v>
      </c>
      <c r="DA7" s="38">
        <v>87.05</v>
      </c>
      <c r="DB7" s="38">
        <v>87.99</v>
      </c>
      <c r="DC7" s="38">
        <v>68.83</v>
      </c>
      <c r="DD7" s="38">
        <v>68.459999999999994</v>
      </c>
      <c r="DE7" s="38">
        <v>83.06</v>
      </c>
      <c r="DF7" s="38">
        <v>83.32</v>
      </c>
      <c r="DG7" s="38">
        <v>83.75</v>
      </c>
      <c r="DH7" s="38">
        <v>84.2</v>
      </c>
      <c r="DI7" s="38">
        <v>38.020000000000003</v>
      </c>
      <c r="DJ7" s="38">
        <v>41.62</v>
      </c>
      <c r="DK7" s="38">
        <v>36.82</v>
      </c>
      <c r="DL7" s="38">
        <v>39.57</v>
      </c>
      <c r="DM7" s="38">
        <v>42.28</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0.13</v>
      </c>
      <c r="EL7" s="38">
        <v>0.09</v>
      </c>
      <c r="EM7" s="38">
        <v>0.13</v>
      </c>
      <c r="EN7" s="38">
        <v>0.36</v>
      </c>
      <c r="EO7" s="38">
        <v>0.28000000000000003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dmy</cp:lastModifiedBy>
  <dcterms:created xsi:type="dcterms:W3CDTF">2020-12-04T02:31:44Z</dcterms:created>
  <dcterms:modified xsi:type="dcterms:W3CDTF">2021-01-26T23:50:51Z</dcterms:modified>
  <cp:category/>
</cp:coreProperties>
</file>