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1_上水\28_東北町\"/>
    </mc:Choice>
  </mc:AlternateContent>
  <xr:revisionPtr revIDLastSave="0" documentId="13_ncr:1_{B99D5EB7-CC8E-4400-8E12-4803CD2574A3}" xr6:coauthVersionLast="36" xr6:coauthVersionMax="36" xr10:uidLastSave="{00000000-0000-0000-0000-000000000000}"/>
  <workbookProtection workbookAlgorithmName="SHA-512" workbookHashValue="1/JpuoRf/ttEmSCuIw8xWOkbFZr69KL6swHaNvFAgd3Wx00QihUsWUSTnxQvgcZ1Tp39WPnF03NvdKZnYeppvQ==" workbookSaltValue="epMvMZNcqjUy8AXgqV1NZ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E85" i="4"/>
  <c r="BB10" i="4"/>
  <c r="AL10" i="4"/>
  <c r="W10" i="4"/>
  <c r="I10" i="4"/>
  <c r="BB8" i="4"/>
  <c r="AT8" i="4"/>
  <c r="AL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<sst xmlns="http://schemas.openxmlformats.org/spreadsheetml/2006/main" count="228" uniqueCount="114">
  <si>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</si>
  <si>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</si>
  <si>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</si>
  <si>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</si>
  <si>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</si>
  <si>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</si>
  <si>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</si>
  <si>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</si>
  <si>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</si>
  <si>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</si>
  <si>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</si>
  <si>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</si>
  <si>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</si>
  <si>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</si>
  <si>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</si>
  <si>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</si>
  <si>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</si>
  <si>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</si>
  <si>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</si>
  <si>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</si>
  <si>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</si>
  <si>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</si>
  <si>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</si>
  <si>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</si>
  <si>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</si>
  <si>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</si>
  <si>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</si>
  <si>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</si>
  <si>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</si>
  <si>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</si>
  <si>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</si>
  <si>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</si>
  <si>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</si>
  <si>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</si>
  <si>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</si>
  <si>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</si>
  <si>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</si>
  <si>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</si>
  <si>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</si>
  <si>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</si>
  <si>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</si>
  <si>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</si>
  <si>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</si>
  <si>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</si>
  <si>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</si>
  <si>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</si>
  <si>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</si>
  <si>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</si>
  <si>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</si>
  <si>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</si>
  <si>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</si>
  <si>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</si>
  <si>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</si>
  <si>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</si>
  <si>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</si>
  <si>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</si>
  <si>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</si>
  <si>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</si>
  <si>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</si>
  <si>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</si>
  <si>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</si>
  <si>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</si>
  <si>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</si>
  <si>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</si>
  <si>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</si>
  <si>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</si>
  <si>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</si>
  <si>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</si>
  <si>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</si>
  <si>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</si>
  <si>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</si>
  <si>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</si>
  <si>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</si>
  <si>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</si>
  <si>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</si>
  <si>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</si>
  <si>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</si>
  <si>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</si>
  <si>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</si>
  <si>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</si>
  <si>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</si>
  <si>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</si>
  <si>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</si>
  <si>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</si>
  <si>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</si>
  <si>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</si>
  <si>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</si>
  <si>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</si>
  <si>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</si>
  <si>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</si>
  <si>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</si>
  <si>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</si>
  <si>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</si>
  <si>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</si>
  <si>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</si>
  <si>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</si>
  <si>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</si>
  <si>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</si>
  <si>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</si>
  <si>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</si>
  <si>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</si>
  <si>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</si>
  <si>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</si>
  <si>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</si>
  <si>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</si>
  <si>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</si>
  <si>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</si>
  <si>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</si>
  <si>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</si>
  <si>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</si>
  <si>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</si>
  <si>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減少が予想される前年比98％の給水人口は、給水収益の減に直結される。これに反し老朽化する施設の維持更新費用は増加する見込みであるため、黒字決算の継続が必須であり、料金形態の大幅な見直しが迫られる。また、当事業は短期的な債務に対する支払い能力が類似団体平均値を大きく下回る。令和元年度末起債残高は2,293,235千円で給水収益の7倍弱であり、投資規模に対し給水収益が低い状態である。100％を求められる料金回収率については、91.50%であり、給水に係る費用が給水収益で賄えていないことが示されている。給水原価は190.68円と類似団体平均値を上回り、投資の効率化や維持管理費の削減等の経営改善が必要である。有収率においても、類似団体の平均値を下回っており、老朽管の建設改良により有収率を上げる事が急務である。</t>
    <rPh sb="139" eb="141">
      <t>レイワ</t>
    </rPh>
    <rPh sb="141" eb="142">
      <t>モト</t>
    </rPh>
    <rPh sb="169" eb="170">
      <t>ジャク</t>
    </rPh>
    <rPh sb="350" eb="351">
      <t>コト</t>
    </rPh>
    <rPh sb="352" eb="354">
      <t>キュウム</t>
    </rPh>
    <phoneticPr fontId="4"/>
  </si>
  <si>
    <t>全体的な設備の老朽化に起因し、有収率が低下している。資金不足を解消し、重要度・優先度・老朽度に応じ更新需要を見極め、施設規模の適正化を図りながらの計画的な更新を進めるため、適切な料金設定、効率的な業務体系の整備を念頭にした事業展開が必要である。</t>
    <rPh sb="49" eb="51">
      <t>コウシン</t>
    </rPh>
    <rPh sb="51" eb="53">
      <t>ジュヨウ</t>
    </rPh>
    <rPh sb="54" eb="56">
      <t>ミキワ</t>
    </rPh>
    <rPh sb="73" eb="76">
      <t>ケイカクテキ</t>
    </rPh>
    <rPh sb="86" eb="88">
      <t>テキセツ</t>
    </rPh>
    <phoneticPr fontId="4"/>
  </si>
  <si>
    <t xml:space="preserve">令和元年度末の減価償却率は51.10％で類似団体と近似値ではあるが、当水道事業で保有する水道施設（管路・構造物・設備）は竣工当初の施設が多くあり、今後、対応年数及び現状を踏まえた更新需要を適切に把握し、財源確保を考慮した水道施設の計画的な更新が必要である。
</t>
    <rPh sb="0" eb="2">
      <t>レイワ</t>
    </rPh>
    <rPh sb="2" eb="3">
      <t>モト</t>
    </rPh>
    <rPh sb="34" eb="35">
      <t>トウ</t>
    </rPh>
    <rPh sb="35" eb="37">
      <t>スイドウ</t>
    </rPh>
    <rPh sb="37" eb="39">
      <t>ジギョウ</t>
    </rPh>
    <rPh sb="40" eb="42">
      <t>ホユウ</t>
    </rPh>
    <rPh sb="44" eb="46">
      <t>スイドウ</t>
    </rPh>
    <rPh sb="46" eb="48">
      <t>シセツ</t>
    </rPh>
    <rPh sb="49" eb="51">
      <t>カンロ</t>
    </rPh>
    <rPh sb="52" eb="55">
      <t>コウゾウブツ</t>
    </rPh>
    <rPh sb="56" eb="58">
      <t>セツビ</t>
    </rPh>
    <rPh sb="60" eb="62">
      <t>シュンコウ</t>
    </rPh>
    <rPh sb="62" eb="64">
      <t>トウショ</t>
    </rPh>
    <rPh sb="65" eb="67">
      <t>シセツ</t>
    </rPh>
    <rPh sb="68" eb="69">
      <t>オオ</t>
    </rPh>
    <rPh sb="73" eb="75">
      <t>コンゴ</t>
    </rPh>
    <rPh sb="76" eb="78">
      <t>タイオウ</t>
    </rPh>
    <rPh sb="78" eb="80">
      <t>ネンスウ</t>
    </rPh>
    <rPh sb="80" eb="81">
      <t>オヨ</t>
    </rPh>
    <rPh sb="82" eb="84">
      <t>ゲンジョウ</t>
    </rPh>
    <rPh sb="85" eb="86">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</si>
</sst>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AF-4830-A5E3-445ED5B304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C1AF-4830-A5E3-445ED5B304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56.32</c:v>
                </c:pt>
                <c:pt idx="1">
                  <c:v>61.34</c:v>
                </c:pt>
                <c:pt idx="2">
                  <c:v>62.9</c:v>
                </c:pt>
                <c:pt idx="3">
                  <c:v>65.59</c:v>
                </c:pt>
                <c:pt idx="4">
                  <c:v>67.13</c:v>
                </c:pt>
              </c:numCache>
            </c:numRef>
          </c:val>
          <c:extLst>
            <c:ext xmlns:c16="http://schemas.microsoft.com/office/drawing/2014/chart" uri="{C3380CC4-5D6E-409C-BE32-E72D297353CC}">
              <c16:uniqueId val="{00000000-427F-414C-A2D1-2527A68CD9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427F-414C-A2D1-2527A68CD9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72.510000000000005</c:v>
                </c:pt>
                <c:pt idx="1">
                  <c:v>68.05</c:v>
                </c:pt>
                <c:pt idx="2">
                  <c:v>74.22</c:v>
                </c:pt>
                <c:pt idx="3">
                  <c:v>69.77</c:v>
                </c:pt>
                <c:pt idx="4">
                  <c:v>67.290000000000006</c:v>
                </c:pt>
              </c:numCache>
            </c:numRef>
          </c:val>
          <c:extLst>
            <c:ext xmlns:c16="http://schemas.microsoft.com/office/drawing/2014/chart" uri="{C3380CC4-5D6E-409C-BE32-E72D297353CC}">
              <c16:uniqueId val="{00000000-C3A1-42F7-905B-83307B1CBC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C3A1-42F7-905B-83307B1CBC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96.86</c:v>
                </c:pt>
                <c:pt idx="1">
                  <c:v>106.94</c:v>
                </c:pt>
                <c:pt idx="2">
                  <c:v>114.55</c:v>
                </c:pt>
                <c:pt idx="3">
                  <c:v>108.44</c:v>
                </c:pt>
                <c:pt idx="4">
                  <c:v>107.01</c:v>
                </c:pt>
              </c:numCache>
            </c:numRef>
          </c:val>
          <c:extLst>
            <c:ext xmlns:c16="http://schemas.microsoft.com/office/drawing/2014/chart" uri="{C3380CC4-5D6E-409C-BE32-E72D297353CC}">
              <c16:uniqueId val="{00000000-0932-4007-BA39-C45F518420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0932-4007-BA39-C45F518420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48.9</c:v>
                </c:pt>
                <c:pt idx="1">
                  <c:v>51.13</c:v>
                </c:pt>
                <c:pt idx="2">
                  <c:v>47.48</c:v>
                </c:pt>
                <c:pt idx="3">
                  <c:v>49.41</c:v>
                </c:pt>
                <c:pt idx="4">
                  <c:v>51.1</c:v>
                </c:pt>
              </c:numCache>
            </c:numRef>
          </c:val>
          <c:extLst>
            <c:ext xmlns:c16="http://schemas.microsoft.com/office/drawing/2014/chart" uri="{C3380CC4-5D6E-409C-BE32-E72D297353CC}">
              <c16:uniqueId val="{00000000-96BC-41E4-A805-2DCCC89DFB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96BC-41E4-A805-2DCCC89DFB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20.420000000000002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7F-4D93-B218-7242E6051A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6D7F-4D93-B218-7242E6051A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31.62</c:v>
                </c:pt>
                <c:pt idx="1">
                  <c:v>24.47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2B-4DD6-B1BC-55204293FE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662B-4DD6-B1BC-55204293FE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173</c:v>
                </c:pt>
                <c:pt idx="1">
                  <c:v>160.58000000000001</c:v>
                </c:pt>
                <c:pt idx="2">
                  <c:v>122.91</c:v>
                </c:pt>
                <c:pt idx="3">
                  <c:v>130.5</c:v>
                </c:pt>
                <c:pt idx="4">
                  <c:v>128.13999999999999</c:v>
                </c:pt>
              </c:numCache>
            </c:numRef>
          </c:val>
          <c:extLst>
            <c:ext xmlns:c16="http://schemas.microsoft.com/office/drawing/2014/chart" uri="{C3380CC4-5D6E-409C-BE32-E72D297353CC}">
              <c16:uniqueId val="{00000000-4195-42CF-AD4D-3C375ADEE9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4195-42CF-AD4D-3C375ADEE9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591.62</c:v>
                </c:pt>
                <c:pt idx="1">
                  <c:v>541.49</c:v>
                </c:pt>
                <c:pt idx="2">
                  <c:v>814.59</c:v>
                </c:pt>
                <c:pt idx="3">
                  <c:v>773.77</c:v>
                </c:pt>
                <c:pt idx="4">
                  <c:v>731.47</c:v>
                </c:pt>
              </c:numCache>
            </c:numRef>
          </c:val>
          <c:extLst>
            <c:ext xmlns:c16="http://schemas.microsoft.com/office/drawing/2014/chart" uri="{C3380CC4-5D6E-409C-BE32-E72D297353CC}">
              <c16:uniqueId val="{00000000-ECB3-42B2-8414-C41FAEBA2B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ECB3-42B2-8414-C41FAEBA2B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86.79</c:v>
                </c:pt>
                <c:pt idx="1">
                  <c:v>97.29</c:v>
                </c:pt>
                <c:pt idx="2">
                  <c:v>91.7</c:v>
                </c:pt>
                <c:pt idx="3">
                  <c:v>93.94</c:v>
                </c:pt>
                <c:pt idx="4">
                  <c:v>91.5</c:v>
                </c:pt>
              </c:numCache>
            </c:numRef>
          </c:val>
          <c:extLst>
            <c:ext xmlns:c16="http://schemas.microsoft.com/office/drawing/2014/chart" uri="{C3380CC4-5D6E-409C-BE32-E72D297353CC}">
              <c16:uniqueId val="{00000000-3FA2-44B4-96D4-F9BB70EF9B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3FA2-44B4-96D4-F9BB70EF9B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203.32</c:v>
                </c:pt>
                <c:pt idx="1">
                  <c:v>181.2</c:v>
                </c:pt>
                <c:pt idx="2">
                  <c:v>187.49</c:v>
                </c:pt>
                <c:pt idx="3">
                  <c:v>185.64</c:v>
                </c:pt>
                <c:pt idx="4">
                  <c:v>190.68</c:v>
                </c:pt>
              </c:numCache>
            </c:numRef>
          </c:val>
          <c:extLst>
            <c:ext xmlns:c16="http://schemas.microsoft.com/office/drawing/2014/chart" uri="{C3380CC4-5D6E-409C-BE32-E72D297353CC}">
              <c16:uniqueId val="{00000000-B9F6-466A-B44B-38B20F60F9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B9F6-466A-B44B-38B20F60F9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43" zoomScale="120" zoomScaleNormal="120" workbookViewId="0">
      <selection activeCell="BF59" sqref="BF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青森県　東北町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17431</v>
      </c>
      <c r="AM8" s="74"/>
      <c r="AN8" s="74"/>
      <c r="AO8" s="74"/>
      <c r="AP8" s="74"/>
      <c r="AQ8" s="74"/>
      <c r="AR8" s="74"/>
      <c r="AS8" s="74"/>
      <c r="AT8" s="70">
        <f>データ!$S$6</f>
        <v>326.5</v>
      </c>
      <c r="AU8" s="71"/>
      <c r="AV8" s="71"/>
      <c r="AW8" s="71"/>
      <c r="AX8" s="71"/>
      <c r="AY8" s="71"/>
      <c r="AZ8" s="71"/>
      <c r="BA8" s="71"/>
      <c r="BB8" s="73">
        <f>データ!$T$6</f>
        <v>53.39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44.23</v>
      </c>
      <c r="J10" s="71"/>
      <c r="K10" s="71"/>
      <c r="L10" s="71"/>
      <c r="M10" s="71"/>
      <c r="N10" s="71"/>
      <c r="O10" s="72"/>
      <c r="P10" s="73">
        <f>データ!$P$6</f>
        <v>98.28</v>
      </c>
      <c r="Q10" s="73"/>
      <c r="R10" s="73"/>
      <c r="S10" s="73"/>
      <c r="T10" s="73"/>
      <c r="U10" s="73"/>
      <c r="V10" s="73"/>
      <c r="W10" s="74">
        <f>データ!$Q$6</f>
        <v>3270</v>
      </c>
      <c r="X10" s="74"/>
      <c r="Y10" s="74"/>
      <c r="Z10" s="74"/>
      <c r="AA10" s="74"/>
      <c r="AB10" s="74"/>
      <c r="AC10" s="74"/>
      <c r="AD10" s="2"/>
      <c r="AE10" s="2"/>
      <c r="AF10" s="2"/>
      <c r="AG10" s="2"/>
      <c r="AH10" s="4"/>
      <c r="AI10" s="4"/>
      <c r="AJ10" s="4"/>
      <c r="AK10" s="4"/>
      <c r="AL10" s="74">
        <f>データ!$U$6</f>
        <v>16999</v>
      </c>
      <c r="AM10" s="74"/>
      <c r="AN10" s="74"/>
      <c r="AO10" s="74"/>
      <c r="AP10" s="74"/>
      <c r="AQ10" s="74"/>
      <c r="AR10" s="74"/>
      <c r="AS10" s="74"/>
      <c r="AT10" s="70">
        <f>データ!$V$6</f>
        <v>152.16</v>
      </c>
      <c r="AU10" s="71"/>
      <c r="AV10" s="71"/>
      <c r="AW10" s="71"/>
      <c r="AX10" s="71"/>
      <c r="AY10" s="71"/>
      <c r="AZ10" s="71"/>
      <c r="BA10" s="71"/>
      <c r="BB10" s="73">
        <f>データ!$W$6</f>
        <v>111.72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65"/>
      <c r="BN47" s="65"/>
      <c r="BO47" s="65"/>
      <c r="BP47" s="65"/>
      <c r="BQ47" s="65"/>
      <c r="BR47" s="65"/>
      <c r="BS47" s="65"/>
      <c r="BT47" s="65"/>
      <c r="BU47" s="65"/>
      <c r="BV47" s="65"/>
      <c r="BW47" s="65"/>
      <c r="BX47" s="65"/>
      <c r="BY47" s="65"/>
      <c r="BZ47" s="66"/>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5"/>
      <c r="BN48" s="65"/>
      <c r="BO48" s="65"/>
      <c r="BP48" s="65"/>
      <c r="BQ48" s="65"/>
      <c r="BR48" s="65"/>
      <c r="BS48" s="65"/>
      <c r="BT48" s="65"/>
      <c r="BU48" s="65"/>
      <c r="BV48" s="65"/>
      <c r="BW48" s="65"/>
      <c r="BX48" s="65"/>
      <c r="BY48" s="65"/>
      <c r="BZ48" s="66"/>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5"/>
      <c r="BN49" s="65"/>
      <c r="BO49" s="65"/>
      <c r="BP49" s="65"/>
      <c r="BQ49" s="65"/>
      <c r="BR49" s="65"/>
      <c r="BS49" s="65"/>
      <c r="BT49" s="65"/>
      <c r="BU49" s="65"/>
      <c r="BV49" s="65"/>
      <c r="BW49" s="65"/>
      <c r="BX49" s="65"/>
      <c r="BY49" s="65"/>
      <c r="BZ49" s="66"/>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5"/>
      <c r="BN50" s="65"/>
      <c r="BO50" s="65"/>
      <c r="BP50" s="65"/>
      <c r="BQ50" s="65"/>
      <c r="BR50" s="65"/>
      <c r="BS50" s="65"/>
      <c r="BT50" s="65"/>
      <c r="BU50" s="65"/>
      <c r="BV50" s="65"/>
      <c r="BW50" s="65"/>
      <c r="BX50" s="65"/>
      <c r="BY50" s="65"/>
      <c r="BZ50" s="66"/>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5"/>
      <c r="BN51" s="65"/>
      <c r="BO51" s="65"/>
      <c r="BP51" s="65"/>
      <c r="BQ51" s="65"/>
      <c r="BR51" s="65"/>
      <c r="BS51" s="65"/>
      <c r="BT51" s="65"/>
      <c r="BU51" s="65"/>
      <c r="BV51" s="65"/>
      <c r="BW51" s="65"/>
      <c r="BX51" s="65"/>
      <c r="BY51" s="65"/>
      <c r="BZ51" s="66"/>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5"/>
      <c r="BN52" s="65"/>
      <c r="BO52" s="65"/>
      <c r="BP52" s="65"/>
      <c r="BQ52" s="65"/>
      <c r="BR52" s="65"/>
      <c r="BS52" s="65"/>
      <c r="BT52" s="65"/>
      <c r="BU52" s="65"/>
      <c r="BV52" s="65"/>
      <c r="BW52" s="65"/>
      <c r="BX52" s="65"/>
      <c r="BY52" s="65"/>
      <c r="BZ52" s="66"/>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5"/>
      <c r="BN53" s="65"/>
      <c r="BO53" s="65"/>
      <c r="BP53" s="65"/>
      <c r="BQ53" s="65"/>
      <c r="BR53" s="65"/>
      <c r="BS53" s="65"/>
      <c r="BT53" s="65"/>
      <c r="BU53" s="65"/>
      <c r="BV53" s="65"/>
      <c r="BW53" s="65"/>
      <c r="BX53" s="65"/>
      <c r="BY53" s="65"/>
      <c r="BZ53" s="66"/>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5"/>
      <c r="BN54" s="65"/>
      <c r="BO54" s="65"/>
      <c r="BP54" s="65"/>
      <c r="BQ54" s="65"/>
      <c r="BR54" s="65"/>
      <c r="BS54" s="65"/>
      <c r="BT54" s="65"/>
      <c r="BU54" s="65"/>
      <c r="BV54" s="65"/>
      <c r="BW54" s="65"/>
      <c r="BX54" s="65"/>
      <c r="BY54" s="65"/>
      <c r="BZ54" s="66"/>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5"/>
      <c r="BN55" s="65"/>
      <c r="BO55" s="65"/>
      <c r="BP55" s="65"/>
      <c r="BQ55" s="65"/>
      <c r="BR55" s="65"/>
      <c r="BS55" s="65"/>
      <c r="BT55" s="65"/>
      <c r="BU55" s="65"/>
      <c r="BV55" s="65"/>
      <c r="BW55" s="65"/>
      <c r="BX55" s="65"/>
      <c r="BY55" s="65"/>
      <c r="BZ55" s="66"/>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5"/>
      <c r="BN56" s="65"/>
      <c r="BO56" s="65"/>
      <c r="BP56" s="65"/>
      <c r="BQ56" s="65"/>
      <c r="BR56" s="65"/>
      <c r="BS56" s="65"/>
      <c r="BT56" s="65"/>
      <c r="BU56" s="65"/>
      <c r="BV56" s="65"/>
      <c r="BW56" s="65"/>
      <c r="BX56" s="65"/>
      <c r="BY56" s="65"/>
      <c r="BZ56" s="66"/>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5"/>
      <c r="BN57" s="65"/>
      <c r="BO57" s="65"/>
      <c r="BP57" s="65"/>
      <c r="BQ57" s="65"/>
      <c r="BR57" s="65"/>
      <c r="BS57" s="65"/>
      <c r="BT57" s="65"/>
      <c r="BU57" s="65"/>
      <c r="BV57" s="65"/>
      <c r="BW57" s="65"/>
      <c r="BX57" s="65"/>
      <c r="BY57" s="65"/>
      <c r="BZ57" s="66"/>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5"/>
      <c r="BN58" s="65"/>
      <c r="BO58" s="65"/>
      <c r="BP58" s="65"/>
      <c r="BQ58" s="65"/>
      <c r="BR58" s="65"/>
      <c r="BS58" s="65"/>
      <c r="BT58" s="65"/>
      <c r="BU58" s="65"/>
      <c r="BV58" s="65"/>
      <c r="BW58" s="65"/>
      <c r="BX58" s="65"/>
      <c r="BY58" s="65"/>
      <c r="BZ58" s="6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5"/>
      <c r="BN59" s="65"/>
      <c r="BO59" s="65"/>
      <c r="BP59" s="65"/>
      <c r="BQ59" s="65"/>
      <c r="BR59" s="65"/>
      <c r="BS59" s="65"/>
      <c r="BT59" s="65"/>
      <c r="BU59" s="65"/>
      <c r="BV59" s="65"/>
      <c r="BW59" s="65"/>
      <c r="BX59" s="65"/>
      <c r="BY59" s="65"/>
      <c r="BZ59" s="66"/>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5"/>
      <c r="BN62" s="65"/>
      <c r="BO62" s="65"/>
      <c r="BP62" s="65"/>
      <c r="BQ62" s="65"/>
      <c r="BR62" s="65"/>
      <c r="BS62" s="65"/>
      <c r="BT62" s="65"/>
      <c r="BU62" s="65"/>
      <c r="BV62" s="65"/>
      <c r="BW62" s="65"/>
      <c r="BX62" s="65"/>
      <c r="BY62" s="65"/>
      <c r="BZ62" s="66"/>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5"/>
      <c r="BN63" s="65"/>
      <c r="BO63" s="65"/>
      <c r="BP63" s="65"/>
      <c r="BQ63" s="65"/>
      <c r="BR63" s="65"/>
      <c r="BS63" s="65"/>
      <c r="BT63" s="65"/>
      <c r="BU63" s="65"/>
      <c r="BV63" s="65"/>
      <c r="BW63" s="65"/>
      <c r="BX63" s="65"/>
      <c r="BY63" s="65"/>
      <c r="BZ63" s="66"/>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uX+jd2uYUx/zgZF5PbV6rkbCcAZlI+EWEIXl2tI+SzTjXRy1RkZFgI/PzHdqvtZRKk1Qo4AJMYCjzKmHf4QQw==" saltValue="COm4TIsz2WoQqyqbaqqS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24082</v>
      </c>
      <c r="D6" s="34">
        <f t="shared" si="3"/>
        <v>46</v>
      </c>
      <c r="E6" s="34">
        <f t="shared" si="3"/>
        <v>1</v>
      </c>
      <c r="F6" s="34">
        <f t="shared" si="3"/>
        <v>0</v>
      </c>
      <c r="G6" s="34">
        <f t="shared" si="3"/>
        <v>1</v>
      </c>
      <c r="H6" s="34" t="str">
        <f t="shared" si="3"/>
        <v>青森県　東北町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44.23</v>
      </c>
      <c r="P6" s="35">
        <f t="shared" si="3"/>
        <v>98.28</v>
      </c>
      <c r="Q6" s="35">
        <f t="shared" si="3"/>
        <v>3270</v>
      </c>
      <c r="R6" s="35">
        <f t="shared" si="3"/>
        <v>17431</v>
      </c>
      <c r="S6" s="35">
        <f t="shared" si="3"/>
        <v>326.5</v>
      </c>
      <c r="T6" s="35">
        <f t="shared" si="3"/>
        <v>53.39</v>
      </c>
      <c r="U6" s="35">
        <f t="shared" si="3"/>
        <v>16999</v>
      </c>
      <c r="V6" s="35">
        <f t="shared" si="3"/>
        <v>152.16</v>
      </c>
      <c r="W6" s="35">
        <f t="shared" si="3"/>
        <v>111.72</v>
      </c>
      <c r="X6" s="36">
        <f>IF(X7="",NA(),X7)</f>
        <v>96.86</v>
      </c>
      <c r="Y6" s="36">
        <f t="shared" ref="Y6:AG6" si="4">IF(Y7="",NA(),Y7)</f>
        <v>106.94</v>
      </c>
      <c r="Z6" s="36">
        <f t="shared" si="4"/>
        <v>114.55</v>
      </c>
      <c r="AA6" s="36">
        <f t="shared" si="4"/>
        <v>108.44</v>
      </c>
      <c r="AB6" s="36">
        <f t="shared" si="4"/>
        <v>107.01</v>
      </c>
      <c r="AC6" s="36">
        <f t="shared" si="4"/>
        <v>106.62</v>
      </c>
      <c r="AD6" s="36">
        <f t="shared" si="4"/>
        <v>107.95</v>
      </c>
      <c r="AE6" s="36">
        <f t="shared" si="4"/>
        <v>110.05</v>
      </c>
      <c r="AF6" s="36">
        <f t="shared" si="4"/>
        <v>108.87</v>
      </c>
      <c r="AG6" s="36">
        <f t="shared" si="4"/>
        <v>108.61</v>
      </c>
      <c r="AH6" s="35" t="str">
        <f>IF(AH7="","",IF(AH7="-","【-】","【"&amp;SUBSTITUTE(TEXT(AH7,"#,##0.00"),"-","△")&amp;"】"))</f>
        <v>【112.01】</v>
      </c>
      <c r="AI6" s="36">
        <f>IF(AI7="",NA(),AI7)</f>
        <v>31.62</v>
      </c>
      <c r="AJ6" s="36">
        <f t="shared" ref="AJ6:AR6" si="5">IF(AJ7="",NA(),AJ7)</f>
        <v>24.47</v>
      </c>
      <c r="AK6" s="35">
        <f t="shared" si="5"/>
        <v>0</v>
      </c>
      <c r="AL6" s="35">
        <f t="shared" si="5"/>
        <v>0</v>
      </c>
      <c r="AM6" s="35">
        <f t="shared" si="5"/>
        <v>0</v>
      </c>
      <c r="AN6" s="36">
        <f t="shared" si="5"/>
        <v>12.59</v>
      </c>
      <c r="AO6" s="36">
        <f t="shared" si="5"/>
        <v>12.44</v>
      </c>
      <c r="AP6" s="36">
        <f t="shared" si="5"/>
        <v>2.64</v>
      </c>
      <c r="AQ6" s="36">
        <f t="shared" si="5"/>
        <v>3.16</v>
      </c>
      <c r="AR6" s="36">
        <f t="shared" si="5"/>
        <v>3.59</v>
      </c>
      <c r="AS6" s="35" t="str">
        <f>IF(AS7="","",IF(AS7="-","【-】","【"&amp;SUBSTITUTE(TEXT(AS7,"#,##0.00"),"-","△")&amp;"】"))</f>
        <v>【1.08】</v>
      </c>
      <c r="AT6" s="36">
        <f>IF(AT7="",NA(),AT7)</f>
        <v>173</v>
      </c>
      <c r="AU6" s="36">
        <f t="shared" ref="AU6:BC6" si="6">IF(AU7="",NA(),AU7)</f>
        <v>160.58000000000001</v>
      </c>
      <c r="AV6" s="36">
        <f t="shared" si="6"/>
        <v>122.91</v>
      </c>
      <c r="AW6" s="36">
        <f t="shared" si="6"/>
        <v>130.5</v>
      </c>
      <c r="AX6" s="36">
        <f t="shared" si="6"/>
        <v>128.13999999999999</v>
      </c>
      <c r="AY6" s="36">
        <f t="shared" si="6"/>
        <v>416.14</v>
      </c>
      <c r="AZ6" s="36">
        <f t="shared" si="6"/>
        <v>371.89</v>
      </c>
      <c r="BA6" s="36">
        <f t="shared" si="6"/>
        <v>359.47</v>
      </c>
      <c r="BB6" s="36">
        <f t="shared" si="6"/>
        <v>369.69</v>
      </c>
      <c r="BC6" s="36">
        <f t="shared" si="6"/>
        <v>379.08</v>
      </c>
      <c r="BD6" s="35" t="str">
        <f>IF(BD7="","",IF(BD7="-","【-】","【"&amp;SUBSTITUTE(TEXT(BD7,"#,##0.00"),"-","△")&amp;"】"))</f>
        <v>【264.97】</v>
      </c>
      <c r="BE6" s="36">
        <f>IF(BE7="",NA(),BE7)</f>
        <v>591.62</v>
      </c>
      <c r="BF6" s="36">
        <f t="shared" ref="BF6:BN6" si="7">IF(BF7="",NA(),BF7)</f>
        <v>541.49</v>
      </c>
      <c r="BG6" s="36">
        <f t="shared" si="7"/>
        <v>814.59</v>
      </c>
      <c r="BH6" s="36">
        <f t="shared" si="7"/>
        <v>773.77</v>
      </c>
      <c r="BI6" s="36">
        <f t="shared" si="7"/>
        <v>731.47</v>
      </c>
      <c r="BJ6" s="36">
        <f t="shared" si="7"/>
        <v>487.22</v>
      </c>
      <c r="BK6" s="36">
        <f t="shared" si="7"/>
        <v>483.11</v>
      </c>
      <c r="BL6" s="36">
        <f t="shared" si="7"/>
        <v>401.79</v>
      </c>
      <c r="BM6" s="36">
        <f t="shared" si="7"/>
        <v>402.99</v>
      </c>
      <c r="BN6" s="36">
        <f t="shared" si="7"/>
        <v>398.98</v>
      </c>
      <c r="BO6" s="35" t="str">
        <f>IF(BO7="","",IF(BO7="-","【-】","【"&amp;SUBSTITUTE(TEXT(BO7,"#,##0.00"),"-","△")&amp;"】"))</f>
        <v>【266.61】</v>
      </c>
      <c r="BP6" s="36">
        <f>IF(BP7="",NA(),BP7)</f>
        <v>86.79</v>
      </c>
      <c r="BQ6" s="36">
        <f t="shared" ref="BQ6:BY6" si="8">IF(BQ7="",NA(),BQ7)</f>
        <v>97.29</v>
      </c>
      <c r="BR6" s="36">
        <f t="shared" si="8"/>
        <v>91.7</v>
      </c>
      <c r="BS6" s="36">
        <f t="shared" si="8"/>
        <v>93.94</v>
      </c>
      <c r="BT6" s="36">
        <f t="shared" si="8"/>
        <v>91.5</v>
      </c>
      <c r="BU6" s="36">
        <f t="shared" si="8"/>
        <v>92.76</v>
      </c>
      <c r="BV6" s="36">
        <f t="shared" si="8"/>
        <v>93.28</v>
      </c>
      <c r="BW6" s="36">
        <f t="shared" si="8"/>
        <v>100.12</v>
      </c>
      <c r="BX6" s="36">
        <f t="shared" si="8"/>
        <v>98.66</v>
      </c>
      <c r="BY6" s="36">
        <f t="shared" si="8"/>
        <v>98.64</v>
      </c>
      <c r="BZ6" s="35" t="str">
        <f>IF(BZ7="","",IF(BZ7="-","【-】","【"&amp;SUBSTITUTE(TEXT(BZ7,"#,##0.00"),"-","△")&amp;"】"))</f>
        <v>【103.24】</v>
      </c>
      <c r="CA6" s="36">
        <f>IF(CA7="",NA(),CA7)</f>
        <v>203.32</v>
      </c>
      <c r="CB6" s="36">
        <f t="shared" ref="CB6:CJ6" si="9">IF(CB7="",NA(),CB7)</f>
        <v>181.2</v>
      </c>
      <c r="CC6" s="36">
        <f t="shared" si="9"/>
        <v>187.49</v>
      </c>
      <c r="CD6" s="36">
        <f t="shared" si="9"/>
        <v>185.64</v>
      </c>
      <c r="CE6" s="36">
        <f t="shared" si="9"/>
        <v>190.68</v>
      </c>
      <c r="CF6" s="36">
        <f t="shared" si="9"/>
        <v>208.67</v>
      </c>
      <c r="CG6" s="36">
        <f t="shared" si="9"/>
        <v>208.29</v>
      </c>
      <c r="CH6" s="36">
        <f t="shared" si="9"/>
        <v>174.97</v>
      </c>
      <c r="CI6" s="36">
        <f t="shared" si="9"/>
        <v>178.59</v>
      </c>
      <c r="CJ6" s="36">
        <f t="shared" si="9"/>
        <v>178.92</v>
      </c>
      <c r="CK6" s="35" t="str">
        <f>IF(CK7="","",IF(CK7="-","【-】","【"&amp;SUBSTITUTE(TEXT(CK7,"#,##0.00"),"-","△")&amp;"】"))</f>
        <v>【168.38】</v>
      </c>
      <c r="CL6" s="36">
        <f>IF(CL7="",NA(),CL7)</f>
        <v>56.32</v>
      </c>
      <c r="CM6" s="36">
        <f t="shared" ref="CM6:CU6" si="10">IF(CM7="",NA(),CM7)</f>
        <v>61.34</v>
      </c>
      <c r="CN6" s="36">
        <f t="shared" si="10"/>
        <v>62.9</v>
      </c>
      <c r="CO6" s="36">
        <f t="shared" si="10"/>
        <v>65.59</v>
      </c>
      <c r="CP6" s="36">
        <f t="shared" si="10"/>
        <v>67.13</v>
      </c>
      <c r="CQ6" s="36">
        <f t="shared" si="10"/>
        <v>49.08</v>
      </c>
      <c r="CR6" s="36">
        <f t="shared" si="10"/>
        <v>49.32</v>
      </c>
      <c r="CS6" s="36">
        <f t="shared" si="10"/>
        <v>55.63</v>
      </c>
      <c r="CT6" s="36">
        <f t="shared" si="10"/>
        <v>55.03</v>
      </c>
      <c r="CU6" s="36">
        <f t="shared" si="10"/>
        <v>55.14</v>
      </c>
      <c r="CV6" s="35" t="str">
        <f>IF(CV7="","",IF(CV7="-","【-】","【"&amp;SUBSTITUTE(TEXT(CV7,"#,##0.00"),"-","△")&amp;"】"))</f>
        <v>【60.00】</v>
      </c>
      <c r="CW6" s="36">
        <f>IF(CW7="",NA(),CW7)</f>
        <v>72.510000000000005</v>
      </c>
      <c r="CX6" s="36">
        <f t="shared" ref="CX6:DF6" si="11">IF(CX7="",NA(),CX7)</f>
        <v>68.05</v>
      </c>
      <c r="CY6" s="36">
        <f t="shared" si="11"/>
        <v>74.22</v>
      </c>
      <c r="CZ6" s="36">
        <f t="shared" si="11"/>
        <v>69.77</v>
      </c>
      <c r="DA6" s="36">
        <f t="shared" si="11"/>
        <v>67.290000000000006</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48.9</v>
      </c>
      <c r="DI6" s="36">
        <f t="shared" ref="DI6:DQ6" si="12">IF(DI7="",NA(),DI7)</f>
        <v>51.13</v>
      </c>
      <c r="DJ6" s="36">
        <f t="shared" si="12"/>
        <v>47.48</v>
      </c>
      <c r="DK6" s="36">
        <f t="shared" si="12"/>
        <v>49.41</v>
      </c>
      <c r="DL6" s="36">
        <f t="shared" si="12"/>
        <v>51.1</v>
      </c>
      <c r="DM6" s="36">
        <f t="shared" si="12"/>
        <v>47.44</v>
      </c>
      <c r="DN6" s="36">
        <f t="shared" si="12"/>
        <v>48.3</v>
      </c>
      <c r="DO6" s="36">
        <f t="shared" si="12"/>
        <v>48.05</v>
      </c>
      <c r="DP6" s="36">
        <f t="shared" si="12"/>
        <v>48.87</v>
      </c>
      <c r="DQ6" s="36">
        <f t="shared" si="12"/>
        <v>49.92</v>
      </c>
      <c r="DR6" s="35" t="str">
        <f>IF(DR7="","",IF(DR7="-","【-】","【"&amp;SUBSTITUTE(TEXT(DR7,"#,##0.00"),"-","△")&amp;"】"))</f>
        <v>【49.59】</v>
      </c>
      <c r="DS6" s="35">
        <f>IF(DS7="",NA(),DS7)</f>
        <v>0</v>
      </c>
      <c r="DT6" s="36">
        <f t="shared" ref="DT6:EB6" si="13">IF(DT7="",NA(),DT7)</f>
        <v>20.420000000000002</v>
      </c>
      <c r="DU6" s="35">
        <f t="shared" si="13"/>
        <v>0</v>
      </c>
      <c r="DV6" s="35">
        <f t="shared" si="13"/>
        <v>0</v>
      </c>
      <c r="DW6" s="35">
        <f t="shared" si="13"/>
        <v>0</v>
      </c>
      <c r="DX6" s="36">
        <f t="shared" si="13"/>
        <v>11.16</v>
      </c>
      <c r="DY6" s="36">
        <f t="shared" si="13"/>
        <v>12.43</v>
      </c>
      <c r="DZ6" s="36">
        <f t="shared" si="13"/>
        <v>13.39</v>
      </c>
      <c r="EA6" s="36">
        <f t="shared" si="13"/>
        <v>14.85</v>
      </c>
      <c r="EB6" s="36">
        <f t="shared" si="13"/>
        <v>16.88</v>
      </c>
      <c r="EC6" s="35" t="str">
        <f>IF(EC7="","",IF(EC7="-","【-】","【"&amp;SUBSTITUTE(TEXT(EC7,"#,##0.00"),"-","△")&amp;"】"))</f>
        <v>【19.44】</v>
      </c>
      <c r="ED6" s="35">
        <f>IF(ED7="",NA(),ED7)</f>
        <v>0</v>
      </c>
      <c r="EE6" s="36">
        <f t="shared" ref="EE6:EM6" si="14">IF(EE7="",NA(),EE7)</f>
        <v>0.4</v>
      </c>
      <c r="EF6" s="35">
        <f t="shared" si="14"/>
        <v>0</v>
      </c>
      <c r="EG6" s="35">
        <f t="shared" si="14"/>
        <v>0</v>
      </c>
      <c r="EH6" s="35">
        <f t="shared" si="14"/>
        <v>0</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2">
      <c r="A7" s="29"/>
      <c r="B7" s="38">
        <v>2019</v>
      </c>
      <c r="C7" s="38">
        <v>24082</v>
      </c>
      <c r="D7" s="38">
        <v>46</v>
      </c>
      <c r="E7" s="38">
        <v>1</v>
      </c>
      <c r="F7" s="38">
        <v>0</v>
      </c>
      <c r="G7" s="38">
        <v>1</v>
      </c>
      <c r="H7" s="38" t="s">
        <v>93</v>
      </c>
      <c r="I7" s="38" t="s">
        <v>94</v>
      </c>
      <c r="J7" s="38" t="s">
        <v>95</v>
      </c>
      <c r="K7" s="38" t="s">
        <v>96</v>
      </c>
      <c r="L7" s="38" t="s">
        <v>97</v>
      </c>
      <c r="M7" s="38" t="s">
        <v>98</v>
      </c>
      <c r="N7" s="39" t="s">
        <v>99</v>
      </c>
      <c r="O7" s="39">
        <v>44.23</v>
      </c>
      <c r="P7" s="39">
        <v>98.28</v>
      </c>
      <c r="Q7" s="39">
        <v>3270</v>
      </c>
      <c r="R7" s="39">
        <v>17431</v>
      </c>
      <c r="S7" s="39">
        <v>326.5</v>
      </c>
      <c r="T7" s="39">
        <v>53.39</v>
      </c>
      <c r="U7" s="39">
        <v>16999</v>
      </c>
      <c r="V7" s="39">
        <v>152.16</v>
      </c>
      <c r="W7" s="39">
        <v>111.72</v>
      </c>
      <c r="X7" s="39">
        <v>96.86</v>
      </c>
      <c r="Y7" s="39">
        <v>106.94</v>
      </c>
      <c r="Z7" s="39">
        <v>114.55</v>
      </c>
      <c r="AA7" s="39">
        <v>108.44</v>
      </c>
      <c r="AB7" s="39">
        <v>107.01</v>
      </c>
      <c r="AC7" s="39">
        <v>106.62</v>
      </c>
      <c r="AD7" s="39">
        <v>107.95</v>
      </c>
      <c r="AE7" s="39">
        <v>110.05</v>
      </c>
      <c r="AF7" s="39">
        <v>108.87</v>
      </c>
      <c r="AG7" s="39">
        <v>108.61</v>
      </c>
      <c r="AH7" s="39">
        <v>112.01</v>
      </c>
      <c r="AI7" s="39">
        <v>31.62</v>
      </c>
      <c r="AJ7" s="39">
        <v>24.47</v>
      </c>
      <c r="AK7" s="39">
        <v>0</v>
      </c>
      <c r="AL7" s="39">
        <v>0</v>
      </c>
      <c r="AM7" s="39">
        <v>0</v>
      </c>
      <c r="AN7" s="39">
        <v>12.59</v>
      </c>
      <c r="AO7" s="39">
        <v>12.44</v>
      </c>
      <c r="AP7" s="39">
        <v>2.64</v>
      </c>
      <c r="AQ7" s="39">
        <v>3.16</v>
      </c>
      <c r="AR7" s="39">
        <v>3.59</v>
      </c>
      <c r="AS7" s="39">
        <v>1.08</v>
      </c>
      <c r="AT7" s="39">
        <v>173</v>
      </c>
      <c r="AU7" s="39">
        <v>160.58000000000001</v>
      </c>
      <c r="AV7" s="39">
        <v>122.91</v>
      </c>
      <c r="AW7" s="39">
        <v>130.5</v>
      </c>
      <c r="AX7" s="39">
        <v>128.13999999999999</v>
      </c>
      <c r="AY7" s="39">
        <v>416.14</v>
      </c>
      <c r="AZ7" s="39">
        <v>371.89</v>
      </c>
      <c r="BA7" s="39">
        <v>359.47</v>
      </c>
      <c r="BB7" s="39">
        <v>369.69</v>
      </c>
      <c r="BC7" s="39">
        <v>379.08</v>
      </c>
      <c r="BD7" s="39">
        <v>264.97000000000003</v>
      </c>
      <c r="BE7" s="39">
        <v>591.62</v>
      </c>
      <c r="BF7" s="39">
        <v>541.49</v>
      </c>
      <c r="BG7" s="39">
        <v>814.59</v>
      </c>
      <c r="BH7" s="39">
        <v>773.77</v>
      </c>
      <c r="BI7" s="39">
        <v>731.47</v>
      </c>
      <c r="BJ7" s="39">
        <v>487.22</v>
      </c>
      <c r="BK7" s="39">
        <v>483.11</v>
      </c>
      <c r="BL7" s="39">
        <v>401.79</v>
      </c>
      <c r="BM7" s="39">
        <v>402.99</v>
      </c>
      <c r="BN7" s="39">
        <v>398.98</v>
      </c>
      <c r="BO7" s="39">
        <v>266.61</v>
      </c>
      <c r="BP7" s="39">
        <v>86.79</v>
      </c>
      <c r="BQ7" s="39">
        <v>97.29</v>
      </c>
      <c r="BR7" s="39">
        <v>91.7</v>
      </c>
      <c r="BS7" s="39">
        <v>93.94</v>
      </c>
      <c r="BT7" s="39">
        <v>91.5</v>
      </c>
      <c r="BU7" s="39">
        <v>92.76</v>
      </c>
      <c r="BV7" s="39">
        <v>93.28</v>
      </c>
      <c r="BW7" s="39">
        <v>100.12</v>
      </c>
      <c r="BX7" s="39">
        <v>98.66</v>
      </c>
      <c r="BY7" s="39">
        <v>98.64</v>
      </c>
      <c r="BZ7" s="39">
        <v>103.24</v>
      </c>
      <c r="CA7" s="39">
        <v>203.32</v>
      </c>
      <c r="CB7" s="39">
        <v>181.2</v>
      </c>
      <c r="CC7" s="39">
        <v>187.49</v>
      </c>
      <c r="CD7" s="39">
        <v>185.64</v>
      </c>
      <c r="CE7" s="39">
        <v>190.68</v>
      </c>
      <c r="CF7" s="39">
        <v>208.67</v>
      </c>
      <c r="CG7" s="39">
        <v>208.29</v>
      </c>
      <c r="CH7" s="39">
        <v>174.97</v>
      </c>
      <c r="CI7" s="39">
        <v>178.59</v>
      </c>
      <c r="CJ7" s="39">
        <v>178.92</v>
      </c>
      <c r="CK7" s="39">
        <v>168.38</v>
      </c>
      <c r="CL7" s="39">
        <v>56.32</v>
      </c>
      <c r="CM7" s="39">
        <v>61.34</v>
      </c>
      <c r="CN7" s="39">
        <v>62.9</v>
      </c>
      <c r="CO7" s="39">
        <v>65.59</v>
      </c>
      <c r="CP7" s="39">
        <v>67.13</v>
      </c>
      <c r="CQ7" s="39">
        <v>49.08</v>
      </c>
      <c r="CR7" s="39">
        <v>49.32</v>
      </c>
      <c r="CS7" s="39">
        <v>55.63</v>
      </c>
      <c r="CT7" s="39">
        <v>55.03</v>
      </c>
      <c r="CU7" s="39">
        <v>55.14</v>
      </c>
      <c r="CV7" s="39">
        <v>60</v>
      </c>
      <c r="CW7" s="39">
        <v>72.510000000000005</v>
      </c>
      <c r="CX7" s="39">
        <v>68.05</v>
      </c>
      <c r="CY7" s="39">
        <v>74.22</v>
      </c>
      <c r="CZ7" s="39">
        <v>69.77</v>
      </c>
      <c r="DA7" s="39">
        <v>67.290000000000006</v>
      </c>
      <c r="DB7" s="39">
        <v>79.3</v>
      </c>
      <c r="DC7" s="39">
        <v>79.34</v>
      </c>
      <c r="DD7" s="39">
        <v>82.04</v>
      </c>
      <c r="DE7" s="39">
        <v>81.900000000000006</v>
      </c>
      <c r="DF7" s="39">
        <v>81.39</v>
      </c>
      <c r="DG7" s="39">
        <v>89.8</v>
      </c>
      <c r="DH7" s="39">
        <v>48.9</v>
      </c>
      <c r="DI7" s="39">
        <v>51.13</v>
      </c>
      <c r="DJ7" s="39">
        <v>47.48</v>
      </c>
      <c r="DK7" s="39">
        <v>49.41</v>
      </c>
      <c r="DL7" s="39">
        <v>51.1</v>
      </c>
      <c r="DM7" s="39">
        <v>47.44</v>
      </c>
      <c r="DN7" s="39">
        <v>48.3</v>
      </c>
      <c r="DO7" s="39">
        <v>48.05</v>
      </c>
      <c r="DP7" s="39">
        <v>48.87</v>
      </c>
      <c r="DQ7" s="39">
        <v>49.92</v>
      </c>
      <c r="DR7" s="39">
        <v>49.59</v>
      </c>
      <c r="DS7" s="39">
        <v>0</v>
      </c>
      <c r="DT7" s="39">
        <v>20.420000000000002</v>
      </c>
      <c r="DU7" s="39">
        <v>0</v>
      </c>
      <c r="DV7" s="39">
        <v>0</v>
      </c>
      <c r="DW7" s="39">
        <v>0</v>
      </c>
      <c r="DX7" s="39">
        <v>11.16</v>
      </c>
      <c r="DY7" s="39">
        <v>12.43</v>
      </c>
      <c r="DZ7" s="39">
        <v>13.39</v>
      </c>
      <c r="EA7" s="39">
        <v>14.85</v>
      </c>
      <c r="EB7" s="39">
        <v>16.88</v>
      </c>
      <c r="EC7" s="39">
        <v>19.440000000000001</v>
      </c>
      <c r="ED7" s="39">
        <v>0</v>
      </c>
      <c r="EE7" s="39">
        <v>0.4</v>
      </c>
      <c r="EF7" s="39">
        <v>0</v>
      </c>
      <c r="EG7" s="39">
        <v>0</v>
      </c>
      <c r="EH7" s="39">
        <v>0</v>
      </c>
      <c r="EI7" s="39">
        <v>0.65</v>
      </c>
      <c r="EJ7" s="39">
        <v>0.46</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2021-02-01T23:02:59Z</cp:lastPrinted>
  <dcterms:created xsi:type="dcterms:W3CDTF">2020-12-04T02:02:43Z</dcterms:created>
  <dcterms:modified xsi:type="dcterms:W3CDTF">2021-02-01T23:03:01Z</dcterms:modified>
  <cp:category/>
</cp:coreProperties>
</file>