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　農集排　管理係　】\【平成２８年度～】\210 公営企業(農集排)\調査・報告（公営企業）\［県総務部市町村課理財Ｇ］公営企業に係る「経営比較分析表」の分析等について\令和2年度\R03.01.12 公営企業に係る経営比較分析表（令和元年度決算）の分析等について\【経営比較分析表】2019_024082_47_1718\"/>
    </mc:Choice>
  </mc:AlternateContent>
  <workbookProtection workbookAlgorithmName="SHA-512" workbookHashValue="uFgEcZEjBIU3VSudPO/+yFNtCTInHYcGqowjJZYuhXHcj663Ui+XumlM+aEU5rMvQJeDPZE9eiCDzJqCnHtEiA==" workbookSaltValue="9cSgo7TvazXBvYIToDbOzw==" workbookSpinCount="100000" lockStructure="1"/>
  <bookViews>
    <workbookView xWindow="0" yWindow="0" windowWidth="28800" windowHeight="129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<sst xmlns="http://schemas.openxmlformats.org/spreadsheetml/2006/main" count="236" uniqueCount="119">
  <si>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</si>
  <si>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</si>
  <si>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</si>
  <si>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</si>
  <si>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</si>
  <si>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</si>
  <si>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</si>
  <si>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</si>
  <si>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</si>
  <si>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</si>
  <si>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</si>
  <si>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</si>
  <si>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</si>
  <si>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</si>
  <si>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</si>
  <si>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</si>
  <si>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</si>
  <si>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</si>
  <si>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</si>
  <si>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</si>
  <si>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</si>
  <si>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</si>
  <si>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</si>
  <si>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</si>
  <si>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</si>
  <si>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</si>
  <si>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</si>
  <si>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</si>
  <si>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</si>
  <si>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</si>
  <si>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</si>
  <si>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</si>
  <si>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</si>
  <si>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</si>
  <si>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</si>
  <si>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</si>
  <si>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</si>
  <si>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</si>
  <si>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</si>
  <si>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</si>
  <si>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</si>
  <si>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</si>
  <si>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</si>
  <si>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</si>
  <si>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</si>
  <si>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</si>
  <si>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</si>
  <si>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</si>
  <si>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</si>
  <si>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</si>
  <si>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</si>
  <si>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</si>
  <si>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</si>
  <si>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</si>
  <si>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</si>
  <si>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</si>
  <si>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</si>
  <si>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</si>
  <si>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</si>
  <si>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</si>
  <si>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</si>
  <si>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</si>
  <si>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</si>
  <si>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</si>
  <si>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</si>
  <si>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</si>
  <si>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</si>
  <si>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</si>
  <si>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</si>
  <si>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</si>
  <si>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</si>
  <si>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</si>
  <si>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</si>
  <si>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</si>
  <si>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</si>
  <si>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</si>
  <si>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</si>
  <si>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</si>
  <si>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</si>
  <si>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</si>
  <si>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</si>
  <si>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</si>
  <si>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</si>
  <si>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</si>
  <si>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</si>
  <si>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</si>
  <si>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</si>
  <si>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</si>
  <si>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</si>
  <si>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</si>
  <si>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</si>
  <si>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</si>
  <si>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</si>
  <si>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</si>
  <si>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</si>
  <si>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</si>
  <si>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</si>
  <si>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</si>
  <si>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</si>
  <si>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</si>
  <si>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</si>
  <si>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</si>
  <si>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</si>
  <si>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</si>
  <si>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</si>
  <si>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</si>
  <si>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</si>
  <si>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</si>
  <si>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</si>
  <si>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</si>
  <si>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</si>
  <si>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</si>
  <si>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</si>
  <si>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</si>
  <si>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</si>
  <si>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</si>
  <si>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平成29年度及び平成30年度に甲地処理区と千曳処理区に対し、機能強化対策事業を実施した。これにより、施設を長寿命化することができ、今後も長期にわたって処理機能を維持することが可能である。</t>
    <phoneticPr fontId="4"/>
  </si>
  <si>
    <t>・当町の農業集落排水事業の経営健全化、効率化に向けた今後の取組としては、使用料の未納額の解消と使用料の価格の適正化、維持管理の最適な整備をしていく。</t>
    <phoneticPr fontId="4"/>
  </si>
  <si>
    <t>・当町の農業集落排水事業（法非適用）の経営状況を左のグラフから分析すると、令和元年度も経費回収率、汚水処理原価、施設利用率が、類似団体より健全性に欠ける状態にある。
・主な要因として、少子高齢化の影響により当初の全体計画人口規模に対して現在処理区内人口が少なく、また使用者が高齢化及び人口減少していることにより、水道使用量も減少していることが挙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Ph sb="37" eb="39">
      <t>レイワ</t>
    </rPh>
    <rPh sb="39" eb="40">
      <t>モト</t>
    </rPh>
    <rPh sb="49" eb="51">
      <t>オスイ</t>
    </rPh>
    <rPh sb="51" eb="53">
      <t>ショリ</t>
    </rPh>
    <rPh sb="53" eb="55">
      <t>ゲンカ</t>
    </rPh>
    <rPh sb="140" eb="141">
      <t>オヨ</t>
    </rPh>
    <rPh sb="142" eb="144">
      <t>ジンコウ</t>
    </rPh>
    <rPh sb="144" eb="14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</si>
</sst>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3D-4B9D-880B-09495ED035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13D-4B9D-880B-09495ED035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44.82</c:v>
                </c:pt>
                <c:pt idx="1">
                  <c:v>45.18</c:v>
                </c:pt>
                <c:pt idx="2">
                  <c:v>44.82</c:v>
                </c:pt>
                <c:pt idx="3">
                  <c:v>45.89</c:v>
                </c:pt>
                <c:pt idx="4">
                  <c:v>45.18</c:v>
                </c:pt>
              </c:numCache>
            </c:numRef>
          </c:val>
          <c:extLst>
            <c:ext xmlns:c16="http://schemas.microsoft.com/office/drawing/2014/chart" uri="{C3380CC4-5D6E-409C-BE32-E72D297353CC}">
              <c16:uniqueId val="{00000000-F026-43EE-8198-C5F2ECCC0C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026-43EE-8198-C5F2ECCC0C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94.84</c:v>
                </c:pt>
                <c:pt idx="1">
                  <c:v>94.89</c:v>
                </c:pt>
                <c:pt idx="2">
                  <c:v>94.33</c:v>
                </c:pt>
                <c:pt idx="3">
                  <c:v>93.98</c:v>
                </c:pt>
                <c:pt idx="4">
                  <c:v>94.29</c:v>
                </c:pt>
              </c:numCache>
            </c:numRef>
          </c:val>
          <c:extLst>
            <c:ext xmlns:c16="http://schemas.microsoft.com/office/drawing/2014/chart" uri="{C3380CC4-5D6E-409C-BE32-E72D297353CC}">
              <c16:uniqueId val="{00000000-523A-487A-9D57-B01EBA1754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23A-487A-9D57-B01EBA1754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40.130000000000003</c:v>
                </c:pt>
                <c:pt idx="1">
                  <c:v>34.06</c:v>
                </c:pt>
                <c:pt idx="2">
                  <c:v>36.409999999999997</c:v>
                </c:pt>
                <c:pt idx="3">
                  <c:v>34.520000000000003</c:v>
                </c:pt>
                <c:pt idx="4">
                  <c:v>31.03</c:v>
                </c:pt>
              </c:numCache>
            </c:numRef>
          </c:val>
          <c:extLst>
            <c:ext xmlns:c16="http://schemas.microsoft.com/office/drawing/2014/chart" uri="{C3380CC4-5D6E-409C-BE32-E72D297353CC}">
              <c16:uniqueId val="{00000000-EDDD-4DFE-86CA-1ECD7D1154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D-4DFE-86CA-1ECD7D1154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F-4D84-8416-BCE97C27EC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F-4D84-8416-BCE97C27EC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1-467F-8797-EB42049D10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1-467F-8797-EB42049D10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7-4826-9378-D308A30F21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7-4826-9378-D308A30F21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6-47BD-8EEB-117D8D698B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6-47BD-8EEB-117D8D698B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4595.88</c:v>
                </c:pt>
                <c:pt idx="1">
                  <c:v>307.08</c:v>
                </c:pt>
                <c:pt idx="2">
                  <c:v>1310.95</c:v>
                </c:pt>
                <c:pt idx="3">
                  <c:v>437.36</c:v>
                </c:pt>
                <c:pt idx="4">
                  <c:v>417.71</c:v>
                </c:pt>
              </c:numCache>
            </c:numRef>
          </c:val>
          <c:extLst>
            <c:ext xmlns:c16="http://schemas.microsoft.com/office/drawing/2014/chart" uri="{C3380CC4-5D6E-409C-BE32-E72D297353CC}">
              <c16:uniqueId val="{00000000-4302-4C4A-8915-79B029E868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302-4C4A-8915-79B029E868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16.309999999999999</c:v>
                </c:pt>
                <c:pt idx="1">
                  <c:v>44.45</c:v>
                </c:pt>
                <c:pt idx="2">
                  <c:v>44.02</c:v>
                </c:pt>
                <c:pt idx="3">
                  <c:v>39.92</c:v>
                </c:pt>
                <c:pt idx="4">
                  <c:v>46.13</c:v>
                </c:pt>
              </c:numCache>
            </c:numRef>
          </c:val>
          <c:extLst>
            <c:ext xmlns:c16="http://schemas.microsoft.com/office/drawing/2014/chart" uri="{C3380CC4-5D6E-409C-BE32-E72D297353CC}">
              <c16:uniqueId val="{00000000-FF28-42F5-90A6-6DF77ECF07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F28-42F5-90A6-6DF77ECF07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886.61</c:v>
                </c:pt>
                <c:pt idx="1">
                  <c:v>330.33</c:v>
                </c:pt>
                <c:pt idx="2">
                  <c:v>320.36</c:v>
                </c:pt>
                <c:pt idx="3">
                  <c:v>344.6</c:v>
                </c:pt>
                <c:pt idx="4">
                  <c:v>308.95999999999998</c:v>
                </c:pt>
              </c:numCache>
            </c:numRef>
          </c:val>
          <c:extLst>
            <c:ext xmlns:c16="http://schemas.microsoft.com/office/drawing/2014/chart" uri="{C3380CC4-5D6E-409C-BE32-E72D297353CC}">
              <c16:uniqueId val="{00000000-FB30-498B-A0D1-A43F9FDC4A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B30-498B-A0D1-A43F9FDC4A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東北町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17431</v>
      </c>
      <c r="AM8" s="51"/>
      <c r="AN8" s="51"/>
      <c r="AO8" s="51"/>
      <c r="AP8" s="51"/>
      <c r="AQ8" s="51"/>
      <c r="AR8" s="51"/>
      <c r="AS8" s="51"/>
      <c r="AT8" s="46">
        <f>データ!T6</f>
        <v>326.5</v>
      </c>
      <c r="AU8" s="46"/>
      <c r="AV8" s="46"/>
      <c r="AW8" s="46"/>
      <c r="AX8" s="46"/>
      <c r="AY8" s="46"/>
      <c r="AZ8" s="46"/>
      <c r="BA8" s="46"/>
      <c r="BB8" s="46">
        <f>データ!U6</f>
        <v>53.39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7.69</v>
      </c>
      <c r="Q10" s="46"/>
      <c r="R10" s="46"/>
      <c r="S10" s="46"/>
      <c r="T10" s="46"/>
      <c r="U10" s="46"/>
      <c r="V10" s="46"/>
      <c r="W10" s="46">
        <f>データ!Q6</f>
        <v>103.56</v>
      </c>
      <c r="X10" s="46"/>
      <c r="Y10" s="46"/>
      <c r="Z10" s="46"/>
      <c r="AA10" s="46"/>
      <c r="AB10" s="46"/>
      <c r="AC10" s="46"/>
      <c r="AD10" s="51">
        <f>データ!R6</f>
        <v>2640</v>
      </c>
      <c r="AE10" s="51"/>
      <c r="AF10" s="51"/>
      <c r="AG10" s="51"/>
      <c r="AH10" s="51"/>
      <c r="AI10" s="51"/>
      <c r="AJ10" s="51"/>
      <c r="AK10" s="2"/>
      <c r="AL10" s="51">
        <f>データ!V6</f>
        <v>1330</v>
      </c>
      <c r="AM10" s="51"/>
      <c r="AN10" s="51"/>
      <c r="AO10" s="51"/>
      <c r="AP10" s="51"/>
      <c r="AQ10" s="51"/>
      <c r="AR10" s="51"/>
      <c r="AS10" s="51"/>
      <c r="AT10" s="46">
        <f>データ!W6</f>
        <v>1.5</v>
      </c>
      <c r="AU10" s="46"/>
      <c r="AV10" s="46"/>
      <c r="AW10" s="46"/>
      <c r="AX10" s="46"/>
      <c r="AY10" s="46"/>
      <c r="AZ10" s="46"/>
      <c r="BA10" s="46"/>
      <c r="BB10" s="46">
        <f>データ!X6</f>
        <v>886.67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M4AVmiea3RLCf2bigit3yu2wK/TflmJKsszWkfEvKMNS9uTfa5rYbkyvjAlpBucSz/ctWY6TSWIsG3evDhnW4A==" saltValue="NmqnKneRp8KQUYGPVw+d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7.69</v>
      </c>
      <c r="Q6" s="34">
        <f t="shared" si="3"/>
        <v>103.56</v>
      </c>
      <c r="R6" s="34">
        <f t="shared" si="3"/>
        <v>2640</v>
      </c>
      <c r="S6" s="34">
        <f t="shared" si="3"/>
        <v>17431</v>
      </c>
      <c r="T6" s="34">
        <f t="shared" si="3"/>
        <v>326.5</v>
      </c>
      <c r="U6" s="34">
        <f t="shared" si="3"/>
        <v>53.39</v>
      </c>
      <c r="V6" s="34">
        <f t="shared" si="3"/>
        <v>1330</v>
      </c>
      <c r="W6" s="34">
        <f t="shared" si="3"/>
        <v>1.5</v>
      </c>
      <c r="X6" s="34">
        <f t="shared" si="3"/>
        <v>886.67</v>
      </c>
      <c r="Y6" s="35">
        <f>IF(Y7="",NA(),Y7)</f>
        <v>40.130000000000003</v>
      </c>
      <c r="Z6" s="35">
        <f t="shared" ref="Z6:AH6" si="4">IF(Z7="",NA(),Z7)</f>
        <v>34.06</v>
      </c>
      <c r="AA6" s="35">
        <f t="shared" si="4"/>
        <v>36.409999999999997</v>
      </c>
      <c r="AB6" s="35">
        <f t="shared" si="4"/>
        <v>34.520000000000003</v>
      </c>
      <c r="AC6" s="35">
        <f t="shared" si="4"/>
        <v>31.03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4595.88</v>
      </c>
      <c r="BG6" s="35">
        <f t="shared" ref="BG6:BO6" si="7">IF(BG7="",NA(),BG7)</f>
        <v>307.08</v>
      </c>
      <c r="BH6" s="35">
        <f t="shared" si="7"/>
        <v>1310.95</v>
      </c>
      <c r="BI6" s="35">
        <f t="shared" si="7"/>
        <v>437.36</v>
      </c>
      <c r="BJ6" s="35">
        <f t="shared" si="7"/>
        <v>417.71</v>
      </c>
      <c r="BK6" s="35">
        <f t="shared" si="7"/>
        <v>1081.8</v>
      </c>
      <c r="BL6" s="35">
        <f t="shared" si="7"/>
        <v>974.93</v>
      </c>
      <c r="BM6" s="35">
        <f t="shared" si="7"/>
        <v>855.8</v>
      </c>
      <c r="BN6" s="35">
        <f t="shared" si="7"/>
        <v>789.46</v>
      </c>
      <c r="BO6" s="35">
        <f t="shared" si="7"/>
        <v>826.83</v>
      </c>
      <c r="BP6" s="34" t="str">
        <f>IF(BP7="","",IF(BP7="-","【-】","【"&amp;SUBSTITUTE(TEXT(BP7,"#,##0.00"),"-","△")&amp;"】"))</f>
        <v>【765.47】</v>
      </c>
      <c r="BQ6" s="35">
        <f>IF(BQ7="",NA(),BQ7)</f>
        <v>16.309999999999999</v>
      </c>
      <c r="BR6" s="35">
        <f t="shared" ref="BR6:BZ6" si="8">IF(BR7="",NA(),BR7)</f>
        <v>44.45</v>
      </c>
      <c r="BS6" s="35">
        <f t="shared" si="8"/>
        <v>44.02</v>
      </c>
      <c r="BT6" s="35">
        <f t="shared" si="8"/>
        <v>39.92</v>
      </c>
      <c r="BU6" s="35">
        <f t="shared" si="8"/>
        <v>46.13</v>
      </c>
      <c r="BV6" s="35">
        <f t="shared" si="8"/>
        <v>52.19</v>
      </c>
      <c r="BW6" s="35">
        <f t="shared" si="8"/>
        <v>55.32</v>
      </c>
      <c r="BX6" s="35">
        <f t="shared" si="8"/>
        <v>59.8</v>
      </c>
      <c r="BY6" s="35">
        <f t="shared" si="8"/>
        <v>57.77</v>
      </c>
      <c r="BZ6" s="35">
        <f t="shared" si="8"/>
        <v>57.31</v>
      </c>
      <c r="CA6" s="34" t="str">
        <f>IF(CA7="","",IF(CA7="-","【-】","【"&amp;SUBSTITUTE(TEXT(CA7,"#,##0.00"),"-","△")&amp;"】"))</f>
        <v>【59.59】</v>
      </c>
      <c r="CB6" s="35">
        <f>IF(CB7="",NA(),CB7)</f>
        <v>886.61</v>
      </c>
      <c r="CC6" s="35">
        <f t="shared" ref="CC6:CK6" si="9">IF(CC7="",NA(),CC7)</f>
        <v>330.33</v>
      </c>
      <c r="CD6" s="35">
        <f t="shared" si="9"/>
        <v>320.36</v>
      </c>
      <c r="CE6" s="35">
        <f t="shared" si="9"/>
        <v>344.6</v>
      </c>
      <c r="CF6" s="35">
        <f t="shared" si="9"/>
        <v>308.95999999999998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44.82</v>
      </c>
      <c r="CN6" s="35">
        <f t="shared" ref="CN6:CV6" si="10">IF(CN7="",NA(),CN7)</f>
        <v>45.18</v>
      </c>
      <c r="CO6" s="35">
        <f t="shared" si="10"/>
        <v>44.82</v>
      </c>
      <c r="CP6" s="35">
        <f t="shared" si="10"/>
        <v>45.89</v>
      </c>
      <c r="CQ6" s="35">
        <f t="shared" si="10"/>
        <v>45.18</v>
      </c>
      <c r="CR6" s="35">
        <f t="shared" si="10"/>
        <v>52.31</v>
      </c>
      <c r="CS6" s="35">
        <f t="shared" si="10"/>
        <v>60.65</v>
      </c>
      <c r="CT6" s="35">
        <f t="shared" si="10"/>
        <v>51.75</v>
      </c>
      <c r="CU6" s="35">
        <f t="shared" si="10"/>
        <v>50.68</v>
      </c>
      <c r="CV6" s="35">
        <f t="shared" si="10"/>
        <v>50.14</v>
      </c>
      <c r="CW6" s="34" t="str">
        <f>IF(CW7="","",IF(CW7="-","【-】","【"&amp;SUBSTITUTE(TEXT(CW7,"#,##0.00"),"-","△")&amp;"】"))</f>
        <v>【51.30】</v>
      </c>
      <c r="CX6" s="35">
        <f>IF(CX7="",NA(),CX7)</f>
        <v>94.84</v>
      </c>
      <c r="CY6" s="35">
        <f t="shared" ref="CY6:DG6" si="11">IF(CY7="",NA(),CY7)</f>
        <v>94.89</v>
      </c>
      <c r="CZ6" s="35">
        <f t="shared" si="11"/>
        <v>94.33</v>
      </c>
      <c r="DA6" s="35">
        <f t="shared" si="11"/>
        <v>93.98</v>
      </c>
      <c r="DB6" s="35">
        <f t="shared" si="11"/>
        <v>94.29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24082</v>
      </c>
      <c r="D7" s="37">
        <v>47</v>
      </c>
      <c r="E7" s="37">
        <v>17</v>
      </c>
      <c r="F7" s="37">
        <v>5</v>
      </c>
      <c r="G7" s="37">
        <v>0</v>
      </c>
      <c r="H7" s="37" t="s">
        <v>98</v>
      </c>
      <c r="I7" s="37" t="s">
        <v>99</v>
      </c>
      <c r="J7" s="37" t="s">
        <v>100</v>
      </c>
      <c r="K7" s="37" t="s">
        <v>101</v>
      </c>
      <c r="L7" s="37" t="s">
        <v>102</v>
      </c>
      <c r="M7" s="37" t="s">
        <v>103</v>
      </c>
      <c r="N7" s="38" t="s">
        <v>104</v>
      </c>
      <c r="O7" s="38" t="s">
        <v>105</v>
      </c>
      <c r="P7" s="38">
        <v>7.69</v>
      </c>
      <c r="Q7" s="38">
        <v>103.56</v>
      </c>
      <c r="R7" s="38">
        <v>2640</v>
      </c>
      <c r="S7" s="38">
        <v>17431</v>
      </c>
      <c r="T7" s="38">
        <v>326.5</v>
      </c>
      <c r="U7" s="38">
        <v>53.39</v>
      </c>
      <c r="V7" s="38">
        <v>1330</v>
      </c>
      <c r="W7" s="38">
        <v>1.5</v>
      </c>
      <c r="X7" s="38">
        <v>886.67</v>
      </c>
      <c r="Y7" s="38">
        <v>40.130000000000003</v>
      </c>
      <c r="Z7" s="38">
        <v>34.06</v>
      </c>
      <c r="AA7" s="38">
        <v>36.409999999999997</v>
      </c>
      <c r="AB7" s="38">
        <v>34.520000000000003</v>
      </c>
      <c r="AC7" s="38">
        <v>31.03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4595.88</v>
      </c>
      <c r="BG7" s="38">
        <v>307.08</v>
      </c>
      <c r="BH7" s="38">
        <v>1310.95</v>
      </c>
      <c r="BI7" s="38">
        <v>437.36</v>
      </c>
      <c r="BJ7" s="38">
        <v>417.71</v>
      </c>
      <c r="BK7" s="38">
        <v>1081.8</v>
      </c>
      <c r="BL7" s="38">
        <v>974.93</v>
      </c>
      <c r="BM7" s="38">
        <v>855.8</v>
      </c>
      <c r="BN7" s="38">
        <v>789.46</v>
      </c>
      <c r="BO7" s="38">
        <v>826.83</v>
      </c>
      <c r="BP7" s="38">
        <v>765.47</v>
      </c>
      <c r="BQ7" s="38">
        <v>16.309999999999999</v>
      </c>
      <c r="BR7" s="38">
        <v>44.45</v>
      </c>
      <c r="BS7" s="38">
        <v>44.02</v>
      </c>
      <c r="BT7" s="38">
        <v>39.92</v>
      </c>
      <c r="BU7" s="38">
        <v>46.13</v>
      </c>
      <c r="BV7" s="38">
        <v>52.19</v>
      </c>
      <c r="BW7" s="38">
        <v>55.32</v>
      </c>
      <c r="BX7" s="38">
        <v>59.8</v>
      </c>
      <c r="BY7" s="38">
        <v>57.77</v>
      </c>
      <c r="BZ7" s="38">
        <v>57.31</v>
      </c>
      <c r="CA7" s="38">
        <v>59.59</v>
      </c>
      <c r="CB7" s="38">
        <v>886.61</v>
      </c>
      <c r="CC7" s="38">
        <v>330.33</v>
      </c>
      <c r="CD7" s="38">
        <v>320.36</v>
      </c>
      <c r="CE7" s="38">
        <v>344.6</v>
      </c>
      <c r="CF7" s="38">
        <v>308.95999999999998</v>
      </c>
      <c r="CG7" s="38">
        <v>296.14</v>
      </c>
      <c r="CH7" s="38">
        <v>283.17</v>
      </c>
      <c r="CI7" s="38">
        <v>263.76</v>
      </c>
      <c r="CJ7" s="38">
        <v>274.35000000000002</v>
      </c>
      <c r="CK7" s="38">
        <v>273.52</v>
      </c>
      <c r="CL7" s="38">
        <v>257.86</v>
      </c>
      <c r="CM7" s="38">
        <v>44.82</v>
      </c>
      <c r="CN7" s="38">
        <v>45.18</v>
      </c>
      <c r="CO7" s="38">
        <v>44.82</v>
      </c>
      <c r="CP7" s="38">
        <v>45.89</v>
      </c>
      <c r="CQ7" s="38">
        <v>45.18</v>
      </c>
      <c r="CR7" s="38">
        <v>52.31</v>
      </c>
      <c r="CS7" s="38">
        <v>60.65</v>
      </c>
      <c r="CT7" s="38">
        <v>51.75</v>
      </c>
      <c r="CU7" s="38">
        <v>50.68</v>
      </c>
      <c r="CV7" s="38">
        <v>50.14</v>
      </c>
      <c r="CW7" s="38">
        <v>51.3</v>
      </c>
      <c r="CX7" s="38">
        <v>94.84</v>
      </c>
      <c r="CY7" s="38">
        <v>94.89</v>
      </c>
      <c r="CZ7" s="38">
        <v>94.33</v>
      </c>
      <c r="DA7" s="38">
        <v>93.98</v>
      </c>
      <c r="DB7" s="38">
        <v>94.29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2021-01-20T04:34:24Z</cp:lastPrinted>
  <dcterms:created xsi:type="dcterms:W3CDTF">2020-12-04T02:59:27Z</dcterms:created>
  <dcterms:modified xsi:type="dcterms:W3CDTF">2021-01-20T04:35:33Z</dcterms:modified>
  <cp:category/>
</cp:coreProperties>
</file>