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68.22\部門別フォルダ\11下水道課\◎『副総括関係』\210 調査・報告等(県庁他)\◆公営企業\●公営企業に係る「経営比較分析表」の分析等について\令和02年度\R03.01.12 公営企業に係る経営比較分析表（令和元年度決算）の分析等について\"/>
    </mc:Choice>
  </mc:AlternateContent>
  <workbookProtection workbookAlgorithmName="SHA-512" workbookHashValue="fEOD3xwzKE74CDWVjP5xKPitTQRHYgJZE9sq9MGjkUG49CnrlESxOOK7qAm0tcbOU0tXcfwYHClS5sgxbpiytA==" workbookSaltValue="9S4tsaQYALS7dhP8PrdfLA==" workbookSpinCount="100000" lockStructure="1"/>
  <bookViews>
    <workbookView xWindow="0" yWindow="0" windowWidth="28800" windowHeight="122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<sst xmlns="http://schemas.openxmlformats.org/spreadsheetml/2006/main" count="236" uniqueCount="119">
  <si>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</si>
  <si>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</si>
  <si>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</si>
  <si>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</si>
  <si>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</si>
  <si>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</si>
  <si>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</si>
  <si>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</si>
  <si>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</si>
  <si>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</si>
  <si>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</si>
  <si>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</si>
  <si>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</si>
  <si>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</si>
  <si>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</si>
  <si>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</si>
  <si>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</si>
  <si>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</si>
  <si>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</si>
  <si>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</si>
  <si>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</si>
  <si>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</si>
  <si>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</si>
  <si>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</si>
  <si>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</si>
  <si>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</si>
  <si>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</si>
  <si>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</si>
  <si>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</si>
  <si>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</si>
  <si>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</si>
  <si>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</si>
  <si>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</si>
  <si>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</si>
  <si>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</si>
  <si>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</si>
  <si>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</si>
  <si>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</si>
  <si>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</si>
  <si>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</si>
  <si>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</si>
  <si>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</si>
  <si>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</si>
  <si>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</si>
  <si>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</si>
  <si>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</si>
  <si>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</si>
  <si>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</si>
  <si>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</si>
  <si>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</si>
  <si>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</si>
  <si>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</si>
  <si>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</si>
  <si>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</si>
  <si>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</si>
  <si>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</si>
  <si>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</si>
  <si>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</si>
  <si>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</si>
  <si>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</si>
  <si>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</si>
  <si>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</si>
  <si>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</si>
  <si>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</si>
  <si>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</si>
  <si>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</si>
  <si>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</si>
  <si>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</si>
  <si>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</si>
  <si>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</si>
  <si>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</si>
  <si>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</si>
  <si>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</si>
  <si>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</si>
  <si>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</si>
  <si>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</si>
  <si>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</si>
  <si>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</si>
  <si>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</si>
  <si>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</si>
  <si>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</si>
  <si>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</si>
  <si>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</si>
  <si>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</si>
  <si>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</si>
  <si>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</si>
  <si>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</si>
  <si>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</si>
  <si>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</si>
  <si>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</si>
  <si>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</si>
  <si>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</si>
  <si>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</si>
  <si>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</si>
  <si>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</si>
  <si>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</si>
  <si>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</si>
  <si>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</si>
  <si>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東北町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</si>
  <si>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</si>
  <si>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</si>
  <si>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</si>
  <si>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</si>
  <si>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</si>
  <si>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</si>
  <si>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</si>
  <si>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</si>
  <si>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</si>
  <si>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</si>
  <si>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</si>
  <si>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</si>
  <si>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</si>
  <si>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</si>
  <si>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</si>
  <si>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</si>
  <si>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</si>
  <si>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当町の下水道事業は平成14年度に供用開始しており令和元年度で17年が経過している。
　管渠については、標準耐用年数である50年を経過している管渠は無いが、腐食により機能の低下を起こしている可能性があることから、腐食の恐れのある個所については、令和2年度に管路調査点検を実施しており、今後5年に1回の割合で行っていく予定である。
　令和元～２年度にストックマネジメント計画を策定し、令和３年度以降、継続的に施設の点検・調査・改築を行う予定であり、このことにより施設の持続的な機能の確保とライフサイクルコストの削減に努める。</t>
    <rPh sb="25" eb="27">
      <t>レイワ</t>
    </rPh>
    <rPh sb="27" eb="28">
      <t>ガン</t>
    </rPh>
    <rPh sb="122" eb="124">
      <t>レイワ</t>
    </rPh>
    <rPh sb="125" eb="127">
      <t>ネンド</t>
    </rPh>
    <rPh sb="142" eb="144">
      <t>コンゴ</t>
    </rPh>
    <rPh sb="145" eb="146">
      <t>ネン</t>
    </rPh>
    <rPh sb="148" eb="149">
      <t>カイ</t>
    </rPh>
    <rPh sb="150" eb="152">
      <t>ワリアイ</t>
    </rPh>
    <rPh sb="153" eb="154">
      <t>オコナ</t>
    </rPh>
    <rPh sb="158" eb="160">
      <t>ヨテイ</t>
    </rPh>
    <rPh sb="196" eb="198">
      <t>イコウ</t>
    </rPh>
    <phoneticPr fontId="4"/>
  </si>
  <si>
    <t>　全体的に前年度に比べ、わずかであるが改善しているが、類似団体と比べて健全性・効率性に欠ける状態である。その理由として、
①企業債を毎年返還してはいるが、下水道整備事業がいまだ進捗中であるため、工事財源として地方債を毎年借り続けているので、結果として企業債残高が減らない状態が続いている。
②地形的に高低差があり、また人口密度が低いなどの要因から、設備の設置費用及び維持費用が高くなる。
③平成25年度に汚水処理施設を増築したが、接続率の低さや人口減少等により有収水量があまり増えず、１立方メートル当たりの汚水処理原価が高いままである。
④下水道に係る費用（コスト）に対して、営業収入が少ない。これは下水道使用料の設定単価が低いためであるが、このことにより、一般会計繰入金に依存した実質的な赤字経営となっている。
などがあげられる。
　経営改善のため、経営内容等の見直しが必要である。</t>
    <rPh sb="108" eb="110">
      <t>マイネン</t>
    </rPh>
    <rPh sb="110" eb="111">
      <t>カ</t>
    </rPh>
    <rPh sb="112" eb="113">
      <t>ツヅ</t>
    </rPh>
    <phoneticPr fontId="4"/>
  </si>
  <si>
    <t>　当町の下水道事業の経営健全化、効率化に向けた今後の取組として、
①採算性等を考慮した事業計画の見直しによる、事業規模の縮小化。
②収支バランスの取れた経営を行うため、下水道料金への改正の検討と企業会計の法適用化への推進。
③広報・ホームページ・テレビ等による積極的な水洗化の推奨。
④長期的視点からの維持管理計画（ストックマネジメント計画）の作成によるライフサイクルコストの低減。
などを行っていく必要がある。
　また当町は「宝沼」小川原湖の水産資源を守るため、農業集落排水事業、合併浄化槽事業と連携して水洗化を進めていく。</t>
    <rPh sb="76" eb="78">
      <t>ケイエイ</t>
    </rPh>
    <rPh sb="79" eb="80">
      <t>オコナ</t>
    </rPh>
    <rPh sb="97" eb="99">
      <t>キギョウ</t>
    </rPh>
    <rPh sb="99" eb="101">
      <t>カイケイ</t>
    </rPh>
    <rPh sb="102" eb="103">
      <t>ホウ</t>
    </rPh>
    <rPh sb="103" eb="106">
      <t>テキヨウカ</t>
    </rPh>
    <rPh sb="108" eb="110">
      <t>スイシン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</si>
</sst>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E48-429B-85FC-55E1613D5D2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c:v>
                </c:pt>
                <c:pt idx="1">
                  <c:v>0.1</c:v>
                </c:pt>
                <c:pt idx="2">
                  <c:v>0.13</c:v>
                </c:pt>
                <c:pt idx="3">
                  <c:v>0.12</c:v>
                </c:pt>
                <c:pt idx="4">
                  <c:v>0.1</c:v>
                </c:pt>
              </c:numCache>
            </c:numRef>
          </c:val>
          <c:smooth val="0"/>
          <c:extLst>
            <c:ext xmlns:c16="http://schemas.microsoft.com/office/drawing/2014/chart" uri="{C3380CC4-5D6E-409C-BE32-E72D297353CC}">
              <c16:uniqueId val="{00000001-BE48-429B-85FC-55E1613D5D2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26.75</c:v>
                </c:pt>
                <c:pt idx="1">
                  <c:v>28.42</c:v>
                </c:pt>
                <c:pt idx="2">
                  <c:v>28.89</c:v>
                </c:pt>
                <c:pt idx="3">
                  <c:v>29.22</c:v>
                </c:pt>
                <c:pt idx="4">
                  <c:v>29.44</c:v>
                </c:pt>
              </c:numCache>
            </c:numRef>
          </c:val>
          <c:extLst>
            <c:ext xmlns:c16="http://schemas.microsoft.com/office/drawing/2014/chart" uri="{C3380CC4-5D6E-409C-BE32-E72D297353CC}">
              <c16:uniqueId val="{00000000-5AEE-4793-AFA9-61280752902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39.869999999999997</c:v>
                </c:pt>
                <c:pt idx="1">
                  <c:v>49.25</c:v>
                </c:pt>
                <c:pt idx="2">
                  <c:v>50.24</c:v>
                </c:pt>
                <c:pt idx="3">
                  <c:v>49.68</c:v>
                </c:pt>
                <c:pt idx="4">
                  <c:v>49.27</c:v>
                </c:pt>
              </c:numCache>
            </c:numRef>
          </c:val>
          <c:smooth val="0"/>
          <c:extLst>
            <c:ext xmlns:c16="http://schemas.microsoft.com/office/drawing/2014/chart" uri="{C3380CC4-5D6E-409C-BE32-E72D297353CC}">
              <c16:uniqueId val="{00000001-5AEE-4793-AFA9-61280752902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58.31</c:v>
                </c:pt>
                <c:pt idx="1">
                  <c:v>64.37</c:v>
                </c:pt>
                <c:pt idx="2">
                  <c:v>65.25</c:v>
                </c:pt>
                <c:pt idx="3">
                  <c:v>66.48</c:v>
                </c:pt>
                <c:pt idx="4">
                  <c:v>67.790000000000006</c:v>
                </c:pt>
              </c:numCache>
            </c:numRef>
          </c:val>
          <c:extLst>
            <c:ext xmlns:c16="http://schemas.microsoft.com/office/drawing/2014/chart" uri="{C3380CC4-5D6E-409C-BE32-E72D297353CC}">
              <c16:uniqueId val="{00000000-0C4D-4B86-8304-6813E63B385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61.37</c:v>
                </c:pt>
                <c:pt idx="1">
                  <c:v>84.12</c:v>
                </c:pt>
                <c:pt idx="2">
                  <c:v>84.17</c:v>
                </c:pt>
                <c:pt idx="3">
                  <c:v>83.35</c:v>
                </c:pt>
                <c:pt idx="4">
                  <c:v>83.16</c:v>
                </c:pt>
              </c:numCache>
            </c:numRef>
          </c:val>
          <c:smooth val="0"/>
          <c:extLst>
            <c:ext xmlns:c16="http://schemas.microsoft.com/office/drawing/2014/chart" uri="{C3380CC4-5D6E-409C-BE32-E72D297353CC}">
              <c16:uniqueId val="{00000001-0C4D-4B86-8304-6813E63B385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29.66</c:v>
                </c:pt>
                <c:pt idx="1">
                  <c:v>26.99</c:v>
                </c:pt>
                <c:pt idx="2">
                  <c:v>72.28</c:v>
                </c:pt>
                <c:pt idx="3">
                  <c:v>66.349999999999994</c:v>
                </c:pt>
                <c:pt idx="4">
                  <c:v>67.03</c:v>
                </c:pt>
              </c:numCache>
            </c:numRef>
          </c:val>
          <c:extLst>
            <c:ext xmlns:c16="http://schemas.microsoft.com/office/drawing/2014/chart" uri="{C3380CC4-5D6E-409C-BE32-E72D297353CC}">
              <c16:uniqueId val="{00000000-8533-4A22-B209-1B5A9569F7C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33-4A22-B209-1B5A9569F7C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327-4057-8347-10250B47A67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27-4057-8347-10250B47A67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688-41DF-A226-18E4FA0322D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88-41DF-A226-18E4FA0322D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94-468A-9603-9B77F14D5C0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94-468A-9603-9B77F14D5C0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A95-40E0-A70A-F223B4429A0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95-40E0-A70A-F223B4429A0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6648.72</c:v>
                </c:pt>
                <c:pt idx="1">
                  <c:v>2217.9899999999998</c:v>
                </c:pt>
                <c:pt idx="2">
                  <c:v>1853.7</c:v>
                </c:pt>
                <c:pt idx="3">
                  <c:v>1450.33</c:v>
                </c:pt>
                <c:pt idx="4">
                  <c:v>1320.5</c:v>
                </c:pt>
              </c:numCache>
            </c:numRef>
          </c:val>
          <c:extLst>
            <c:ext xmlns:c16="http://schemas.microsoft.com/office/drawing/2014/chart" uri="{C3380CC4-5D6E-409C-BE32-E72D297353CC}">
              <c16:uniqueId val="{00000000-28CD-4B7F-8E0C-46F25F109A2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1824.34</c:v>
                </c:pt>
                <c:pt idx="1">
                  <c:v>1047.6500000000001</c:v>
                </c:pt>
                <c:pt idx="2">
                  <c:v>1124.26</c:v>
                </c:pt>
                <c:pt idx="3">
                  <c:v>1048.23</c:v>
                </c:pt>
                <c:pt idx="4">
                  <c:v>1130.42</c:v>
                </c:pt>
              </c:numCache>
            </c:numRef>
          </c:val>
          <c:smooth val="0"/>
          <c:extLst>
            <c:ext xmlns:c16="http://schemas.microsoft.com/office/drawing/2014/chart" uri="{C3380CC4-5D6E-409C-BE32-E72D297353CC}">
              <c16:uniqueId val="{00000001-28CD-4B7F-8E0C-46F25F109A2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17.54</c:v>
                </c:pt>
                <c:pt idx="1">
                  <c:v>34.44</c:v>
                </c:pt>
                <c:pt idx="2">
                  <c:v>37.159999999999997</c:v>
                </c:pt>
                <c:pt idx="3">
                  <c:v>35.19</c:v>
                </c:pt>
                <c:pt idx="4">
                  <c:v>37.82</c:v>
                </c:pt>
              </c:numCache>
            </c:numRef>
          </c:val>
          <c:extLst>
            <c:ext xmlns:c16="http://schemas.microsoft.com/office/drawing/2014/chart" uri="{C3380CC4-5D6E-409C-BE32-E72D297353CC}">
              <c16:uniqueId val="{00000000-A437-443E-8955-861A3C2D282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54.16</c:v>
                </c:pt>
                <c:pt idx="1">
                  <c:v>74.040000000000006</c:v>
                </c:pt>
                <c:pt idx="2">
                  <c:v>80.58</c:v>
                </c:pt>
                <c:pt idx="3">
                  <c:v>78.92</c:v>
                </c:pt>
                <c:pt idx="4">
                  <c:v>74.17</c:v>
                </c:pt>
              </c:numCache>
            </c:numRef>
          </c:val>
          <c:smooth val="0"/>
          <c:extLst>
            <c:ext xmlns:c16="http://schemas.microsoft.com/office/drawing/2014/chart" uri="{C3380CC4-5D6E-409C-BE32-E72D297353CC}">
              <c16:uniqueId val="{00000001-A437-443E-8955-861A3C2D282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779.33</c:v>
                </c:pt>
                <c:pt idx="1">
                  <c:v>402.13</c:v>
                </c:pt>
                <c:pt idx="2">
                  <c:v>372.47</c:v>
                </c:pt>
                <c:pt idx="3">
                  <c:v>395.51</c:v>
                </c:pt>
                <c:pt idx="4">
                  <c:v>369.35</c:v>
                </c:pt>
              </c:numCache>
            </c:numRef>
          </c:val>
          <c:extLst>
            <c:ext xmlns:c16="http://schemas.microsoft.com/office/drawing/2014/chart" uri="{C3380CC4-5D6E-409C-BE32-E72D297353CC}">
              <c16:uniqueId val="{00000000-E01B-42AD-AB52-9340A1F6E80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307.56</c:v>
                </c:pt>
                <c:pt idx="1">
                  <c:v>235.61</c:v>
                </c:pt>
                <c:pt idx="2">
                  <c:v>216.21</c:v>
                </c:pt>
                <c:pt idx="3">
                  <c:v>220.31</c:v>
                </c:pt>
                <c:pt idx="4">
                  <c:v>230.95</c:v>
                </c:pt>
              </c:numCache>
            </c:numRef>
          </c:val>
          <c:smooth val="0"/>
          <c:extLst>
            <c:ext xmlns:c16="http://schemas.microsoft.com/office/drawing/2014/chart" uri="{C3380CC4-5D6E-409C-BE32-E72D297353CC}">
              <c16:uniqueId val="{00000001-E01B-42AD-AB52-9340A1F6E80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 zoomScaleNormal="100" workbookViewId="0">
      <selection activeCell="BP84" sqref="BP8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青森県　東北町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Cd2</v>
      </c>
      <c r="X8" s="72"/>
      <c r="Y8" s="72"/>
      <c r="Z8" s="72"/>
      <c r="AA8" s="72"/>
      <c r="AB8" s="72"/>
      <c r="AC8" s="72"/>
      <c r="AD8" s="73" t="str">
        <f>データ!$M$6</f>
        <v>非設置</v>
      </c>
      <c r="AE8" s="73"/>
      <c r="AF8" s="73"/>
      <c r="AG8" s="73"/>
      <c r="AH8" s="73"/>
      <c r="AI8" s="73"/>
      <c r="AJ8" s="73"/>
      <c r="AK8" s="3"/>
      <c r="AL8" s="69">
        <f>データ!S6</f>
        <v>17431</v>
      </c>
      <c r="AM8" s="69"/>
      <c r="AN8" s="69"/>
      <c r="AO8" s="69"/>
      <c r="AP8" s="69"/>
      <c r="AQ8" s="69"/>
      <c r="AR8" s="69"/>
      <c r="AS8" s="69"/>
      <c r="AT8" s="68">
        <f>データ!T6</f>
        <v>326.5</v>
      </c>
      <c r="AU8" s="68"/>
      <c r="AV8" s="68"/>
      <c r="AW8" s="68"/>
      <c r="AX8" s="68"/>
      <c r="AY8" s="68"/>
      <c r="AZ8" s="68"/>
      <c r="BA8" s="68"/>
      <c r="BB8" s="68">
        <f>データ!U6</f>
        <v>53.39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43.01</v>
      </c>
      <c r="Q10" s="68"/>
      <c r="R10" s="68"/>
      <c r="S10" s="68"/>
      <c r="T10" s="68"/>
      <c r="U10" s="68"/>
      <c r="V10" s="68"/>
      <c r="W10" s="68">
        <f>データ!Q6</f>
        <v>103.79</v>
      </c>
      <c r="X10" s="68"/>
      <c r="Y10" s="68"/>
      <c r="Z10" s="68"/>
      <c r="AA10" s="68"/>
      <c r="AB10" s="68"/>
      <c r="AC10" s="68"/>
      <c r="AD10" s="69">
        <f>データ!R6</f>
        <v>2640</v>
      </c>
      <c r="AE10" s="69"/>
      <c r="AF10" s="69"/>
      <c r="AG10" s="69"/>
      <c r="AH10" s="69"/>
      <c r="AI10" s="69"/>
      <c r="AJ10" s="69"/>
      <c r="AK10" s="2"/>
      <c r="AL10" s="69">
        <f>データ!V6</f>
        <v>7439</v>
      </c>
      <c r="AM10" s="69"/>
      <c r="AN10" s="69"/>
      <c r="AO10" s="69"/>
      <c r="AP10" s="69"/>
      <c r="AQ10" s="69"/>
      <c r="AR10" s="69"/>
      <c r="AS10" s="69"/>
      <c r="AT10" s="68">
        <f>データ!W6</f>
        <v>4</v>
      </c>
      <c r="AU10" s="68"/>
      <c r="AV10" s="68"/>
      <c r="AW10" s="68"/>
      <c r="AX10" s="68"/>
      <c r="AY10" s="68"/>
      <c r="AZ10" s="68"/>
      <c r="BA10" s="68"/>
      <c r="BB10" s="68">
        <f>データ!X6</f>
        <v>1859.75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zPICJpnELiby4ze8TWzIaKi5MIK/Uoq1rB0Ju6uUPBdE8aHFqlIf0XJVtQ39yybQOZywOywjzuCTczyAJF12CQ==" saltValue="U/fygS1atTUZ9/J3+s0rr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24082</v>
      </c>
      <c r="D6" s="33">
        <f t="shared" si="3"/>
        <v>47</v>
      </c>
      <c r="E6" s="33">
        <f t="shared" si="3"/>
        <v>17</v>
      </c>
      <c r="F6" s="33">
        <f t="shared" si="3"/>
        <v>1</v>
      </c>
      <c r="G6" s="33">
        <f t="shared" si="3"/>
        <v>0</v>
      </c>
      <c r="H6" s="33" t="str">
        <f t="shared" si="3"/>
        <v>青森県　東北町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43.01</v>
      </c>
      <c r="Q6" s="34">
        <f t="shared" si="3"/>
        <v>103.79</v>
      </c>
      <c r="R6" s="34">
        <f t="shared" si="3"/>
        <v>2640</v>
      </c>
      <c r="S6" s="34">
        <f t="shared" si="3"/>
        <v>17431</v>
      </c>
      <c r="T6" s="34">
        <f t="shared" si="3"/>
        <v>326.5</v>
      </c>
      <c r="U6" s="34">
        <f t="shared" si="3"/>
        <v>53.39</v>
      </c>
      <c r="V6" s="34">
        <f t="shared" si="3"/>
        <v>7439</v>
      </c>
      <c r="W6" s="34">
        <f t="shared" si="3"/>
        <v>4</v>
      </c>
      <c r="X6" s="34">
        <f t="shared" si="3"/>
        <v>1859.75</v>
      </c>
      <c r="Y6" s="35">
        <f>IF(Y7="",NA(),Y7)</f>
        <v>29.66</v>
      </c>
      <c r="Z6" s="35">
        <f t="shared" ref="Z6:AH6" si="4">IF(Z7="",NA(),Z7)</f>
        <v>26.99</v>
      </c>
      <c r="AA6" s="35">
        <f t="shared" si="4"/>
        <v>72.28</v>
      </c>
      <c r="AB6" s="35">
        <f t="shared" si="4"/>
        <v>66.349999999999994</v>
      </c>
      <c r="AC6" s="35">
        <f t="shared" si="4"/>
        <v>67.03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6648.72</v>
      </c>
      <c r="BG6" s="35">
        <f t="shared" ref="BG6:BO6" si="7">IF(BG7="",NA(),BG7)</f>
        <v>2217.9899999999998</v>
      </c>
      <c r="BH6" s="35">
        <f t="shared" si="7"/>
        <v>1853.7</v>
      </c>
      <c r="BI6" s="35">
        <f t="shared" si="7"/>
        <v>1450.33</v>
      </c>
      <c r="BJ6" s="35">
        <f t="shared" si="7"/>
        <v>1320.5</v>
      </c>
      <c r="BK6" s="35">
        <f t="shared" si="7"/>
        <v>1824.34</v>
      </c>
      <c r="BL6" s="35">
        <f t="shared" si="7"/>
        <v>1047.6500000000001</v>
      </c>
      <c r="BM6" s="35">
        <f t="shared" si="7"/>
        <v>1124.26</v>
      </c>
      <c r="BN6" s="35">
        <f t="shared" si="7"/>
        <v>1048.23</v>
      </c>
      <c r="BO6" s="35">
        <f t="shared" si="7"/>
        <v>1130.42</v>
      </c>
      <c r="BP6" s="34" t="str">
        <f>IF(BP7="","",IF(BP7="-","【-】","【"&amp;SUBSTITUTE(TEXT(BP7,"#,##0.00"),"-","△")&amp;"】"))</f>
        <v>【682.51】</v>
      </c>
      <c r="BQ6" s="35">
        <f>IF(BQ7="",NA(),BQ7)</f>
        <v>17.54</v>
      </c>
      <c r="BR6" s="35">
        <f t="shared" ref="BR6:BZ6" si="8">IF(BR7="",NA(),BR7)</f>
        <v>34.44</v>
      </c>
      <c r="BS6" s="35">
        <f t="shared" si="8"/>
        <v>37.159999999999997</v>
      </c>
      <c r="BT6" s="35">
        <f t="shared" si="8"/>
        <v>35.19</v>
      </c>
      <c r="BU6" s="35">
        <f t="shared" si="8"/>
        <v>37.82</v>
      </c>
      <c r="BV6" s="35">
        <f t="shared" si="8"/>
        <v>54.16</v>
      </c>
      <c r="BW6" s="35">
        <f t="shared" si="8"/>
        <v>74.040000000000006</v>
      </c>
      <c r="BX6" s="35">
        <f t="shared" si="8"/>
        <v>80.58</v>
      </c>
      <c r="BY6" s="35">
        <f t="shared" si="8"/>
        <v>78.92</v>
      </c>
      <c r="BZ6" s="35">
        <f t="shared" si="8"/>
        <v>74.17</v>
      </c>
      <c r="CA6" s="34" t="str">
        <f>IF(CA7="","",IF(CA7="-","【-】","【"&amp;SUBSTITUTE(TEXT(CA7,"#,##0.00"),"-","△")&amp;"】"))</f>
        <v>【100.34】</v>
      </c>
      <c r="CB6" s="35">
        <f>IF(CB7="",NA(),CB7)</f>
        <v>779.33</v>
      </c>
      <c r="CC6" s="35">
        <f t="shared" ref="CC6:CK6" si="9">IF(CC7="",NA(),CC7)</f>
        <v>402.13</v>
      </c>
      <c r="CD6" s="35">
        <f t="shared" si="9"/>
        <v>372.47</v>
      </c>
      <c r="CE6" s="35">
        <f t="shared" si="9"/>
        <v>395.51</v>
      </c>
      <c r="CF6" s="35">
        <f t="shared" si="9"/>
        <v>369.35</v>
      </c>
      <c r="CG6" s="35">
        <f t="shared" si="9"/>
        <v>307.56</v>
      </c>
      <c r="CH6" s="35">
        <f t="shared" si="9"/>
        <v>235.61</v>
      </c>
      <c r="CI6" s="35">
        <f t="shared" si="9"/>
        <v>216.21</v>
      </c>
      <c r="CJ6" s="35">
        <f t="shared" si="9"/>
        <v>220.31</v>
      </c>
      <c r="CK6" s="35">
        <f t="shared" si="9"/>
        <v>230.95</v>
      </c>
      <c r="CL6" s="34" t="str">
        <f>IF(CL7="","",IF(CL7="-","【-】","【"&amp;SUBSTITUTE(TEXT(CL7,"#,##0.00"),"-","△")&amp;"】"))</f>
        <v>【136.15】</v>
      </c>
      <c r="CM6" s="35">
        <f>IF(CM7="",NA(),CM7)</f>
        <v>26.75</v>
      </c>
      <c r="CN6" s="35">
        <f t="shared" ref="CN6:CV6" si="10">IF(CN7="",NA(),CN7)</f>
        <v>28.42</v>
      </c>
      <c r="CO6" s="35">
        <f t="shared" si="10"/>
        <v>28.89</v>
      </c>
      <c r="CP6" s="35">
        <f t="shared" si="10"/>
        <v>29.22</v>
      </c>
      <c r="CQ6" s="35">
        <f t="shared" si="10"/>
        <v>29.44</v>
      </c>
      <c r="CR6" s="35">
        <f t="shared" si="10"/>
        <v>39.869999999999997</v>
      </c>
      <c r="CS6" s="35">
        <f t="shared" si="10"/>
        <v>49.25</v>
      </c>
      <c r="CT6" s="35">
        <f t="shared" si="10"/>
        <v>50.24</v>
      </c>
      <c r="CU6" s="35">
        <f t="shared" si="10"/>
        <v>49.68</v>
      </c>
      <c r="CV6" s="35">
        <f t="shared" si="10"/>
        <v>49.27</v>
      </c>
      <c r="CW6" s="34" t="str">
        <f>IF(CW7="","",IF(CW7="-","【-】","【"&amp;SUBSTITUTE(TEXT(CW7,"#,##0.00"),"-","△")&amp;"】"))</f>
        <v>【59.64】</v>
      </c>
      <c r="CX6" s="35">
        <f>IF(CX7="",NA(),CX7)</f>
        <v>58.31</v>
      </c>
      <c r="CY6" s="35">
        <f t="shared" ref="CY6:DG6" si="11">IF(CY7="",NA(),CY7)</f>
        <v>64.37</v>
      </c>
      <c r="CZ6" s="35">
        <f t="shared" si="11"/>
        <v>65.25</v>
      </c>
      <c r="DA6" s="35">
        <f t="shared" si="11"/>
        <v>66.48</v>
      </c>
      <c r="DB6" s="35">
        <f t="shared" si="11"/>
        <v>67.790000000000006</v>
      </c>
      <c r="DC6" s="35">
        <f t="shared" si="11"/>
        <v>61.37</v>
      </c>
      <c r="DD6" s="35">
        <f t="shared" si="11"/>
        <v>84.12</v>
      </c>
      <c r="DE6" s="35">
        <f t="shared" si="11"/>
        <v>84.17</v>
      </c>
      <c r="DF6" s="35">
        <f t="shared" si="11"/>
        <v>83.35</v>
      </c>
      <c r="DG6" s="35">
        <f t="shared" si="11"/>
        <v>83.16</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v>
      </c>
      <c r="EK6" s="35">
        <f t="shared" si="14"/>
        <v>0.1</v>
      </c>
      <c r="EL6" s="35">
        <f t="shared" si="14"/>
        <v>0.13</v>
      </c>
      <c r="EM6" s="35">
        <f t="shared" si="14"/>
        <v>0.12</v>
      </c>
      <c r="EN6" s="35">
        <f t="shared" si="14"/>
        <v>0.1</v>
      </c>
      <c r="EO6" s="34" t="str">
        <f>IF(EO7="","",IF(EO7="-","【-】","【"&amp;SUBSTITUTE(TEXT(EO7,"#,##0.00"),"-","△")&amp;"】"))</f>
        <v>【0.22】</v>
      </c>
    </row>
    <row r="7" spans="1:145" s="36" customFormat="1" x14ac:dyDescent="0.15">
      <c r="A7" s="28"/>
      <c r="B7" s="37">
        <v>2019</v>
      </c>
      <c r="C7" s="37">
        <v>24082</v>
      </c>
      <c r="D7" s="37">
        <v>47</v>
      </c>
      <c r="E7" s="37">
        <v>17</v>
      </c>
      <c r="F7" s="37">
        <v>1</v>
      </c>
      <c r="G7" s="37">
        <v>0</v>
      </c>
      <c r="H7" s="37" t="s">
        <v>98</v>
      </c>
      <c r="I7" s="37" t="s">
        <v>99</v>
      </c>
      <c r="J7" s="37" t="s">
        <v>100</v>
      </c>
      <c r="K7" s="37" t="s">
        <v>101</v>
      </c>
      <c r="L7" s="37" t="s">
        <v>102</v>
      </c>
      <c r="M7" s="37" t="s">
        <v>103</v>
      </c>
      <c r="N7" s="38" t="s">
        <v>104</v>
      </c>
      <c r="O7" s="38" t="s">
        <v>105</v>
      </c>
      <c r="P7" s="38">
        <v>43.01</v>
      </c>
      <c r="Q7" s="38">
        <v>103.79</v>
      </c>
      <c r="R7" s="38">
        <v>2640</v>
      </c>
      <c r="S7" s="38">
        <v>17431</v>
      </c>
      <c r="T7" s="38">
        <v>326.5</v>
      </c>
      <c r="U7" s="38">
        <v>53.39</v>
      </c>
      <c r="V7" s="38">
        <v>7439</v>
      </c>
      <c r="W7" s="38">
        <v>4</v>
      </c>
      <c r="X7" s="38">
        <v>1859.75</v>
      </c>
      <c r="Y7" s="38">
        <v>29.66</v>
      </c>
      <c r="Z7" s="38">
        <v>26.99</v>
      </c>
      <c r="AA7" s="38">
        <v>72.28</v>
      </c>
      <c r="AB7" s="38">
        <v>66.349999999999994</v>
      </c>
      <c r="AC7" s="38">
        <v>67.03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6648.72</v>
      </c>
      <c r="BG7" s="38">
        <v>2217.9899999999998</v>
      </c>
      <c r="BH7" s="38">
        <v>1853.7</v>
      </c>
      <c r="BI7" s="38">
        <v>1450.33</v>
      </c>
      <c r="BJ7" s="38">
        <v>1320.5</v>
      </c>
      <c r="BK7" s="38">
        <v>1824.34</v>
      </c>
      <c r="BL7" s="38">
        <v>1047.6500000000001</v>
      </c>
      <c r="BM7" s="38">
        <v>1124.26</v>
      </c>
      <c r="BN7" s="38">
        <v>1048.23</v>
      </c>
      <c r="BO7" s="38">
        <v>1130.42</v>
      </c>
      <c r="BP7" s="38">
        <v>682.51</v>
      </c>
      <c r="BQ7" s="38">
        <v>17.54</v>
      </c>
      <c r="BR7" s="38">
        <v>34.44</v>
      </c>
      <c r="BS7" s="38">
        <v>37.159999999999997</v>
      </c>
      <c r="BT7" s="38">
        <v>35.19</v>
      </c>
      <c r="BU7" s="38">
        <v>37.82</v>
      </c>
      <c r="BV7" s="38">
        <v>54.16</v>
      </c>
      <c r="BW7" s="38">
        <v>74.040000000000006</v>
      </c>
      <c r="BX7" s="38">
        <v>80.58</v>
      </c>
      <c r="BY7" s="38">
        <v>78.92</v>
      </c>
      <c r="BZ7" s="38">
        <v>74.17</v>
      </c>
      <c r="CA7" s="38">
        <v>100.34</v>
      </c>
      <c r="CB7" s="38">
        <v>779.33</v>
      </c>
      <c r="CC7" s="38">
        <v>402.13</v>
      </c>
      <c r="CD7" s="38">
        <v>372.47</v>
      </c>
      <c r="CE7" s="38">
        <v>395.51</v>
      </c>
      <c r="CF7" s="38">
        <v>369.35</v>
      </c>
      <c r="CG7" s="38">
        <v>307.56</v>
      </c>
      <c r="CH7" s="38">
        <v>235.61</v>
      </c>
      <c r="CI7" s="38">
        <v>216.21</v>
      </c>
      <c r="CJ7" s="38">
        <v>220.31</v>
      </c>
      <c r="CK7" s="38">
        <v>230.95</v>
      </c>
      <c r="CL7" s="38">
        <v>136.15</v>
      </c>
      <c r="CM7" s="38">
        <v>26.75</v>
      </c>
      <c r="CN7" s="38">
        <v>28.42</v>
      </c>
      <c r="CO7" s="38">
        <v>28.89</v>
      </c>
      <c r="CP7" s="38">
        <v>29.22</v>
      </c>
      <c r="CQ7" s="38">
        <v>29.44</v>
      </c>
      <c r="CR7" s="38">
        <v>39.869999999999997</v>
      </c>
      <c r="CS7" s="38">
        <v>49.25</v>
      </c>
      <c r="CT7" s="38">
        <v>50.24</v>
      </c>
      <c r="CU7" s="38">
        <v>49.68</v>
      </c>
      <c r="CV7" s="38">
        <v>49.27</v>
      </c>
      <c r="CW7" s="38">
        <v>59.64</v>
      </c>
      <c r="CX7" s="38">
        <v>58.31</v>
      </c>
      <c r="CY7" s="38">
        <v>64.37</v>
      </c>
      <c r="CZ7" s="38">
        <v>65.25</v>
      </c>
      <c r="DA7" s="38">
        <v>66.48</v>
      </c>
      <c r="DB7" s="38">
        <v>67.790000000000006</v>
      </c>
      <c r="DC7" s="38">
        <v>61.37</v>
      </c>
      <c r="DD7" s="38">
        <v>84.12</v>
      </c>
      <c r="DE7" s="38">
        <v>84.17</v>
      </c>
      <c r="DF7" s="38">
        <v>83.35</v>
      </c>
      <c r="DG7" s="38">
        <v>83.16</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v>
      </c>
      <c r="EK7" s="38">
        <v>0.1</v>
      </c>
      <c r="EL7" s="38">
        <v>0.13</v>
      </c>
      <c r="EM7" s="38">
        <v>0.12</v>
      </c>
      <c r="EN7" s="38">
        <v>0.1</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2021-01-13T06:51:22Z</cp:lastPrinted>
  <dcterms:created xsi:type="dcterms:W3CDTF">2020-12-04T02:42:13Z</dcterms:created>
  <dcterms:modified xsi:type="dcterms:W3CDTF">2021-01-13T07:01:22Z</dcterms:modified>
  <cp:category/>
</cp:coreProperties>
</file>