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nouchi1\Desktop\"/>
    </mc:Choice>
  </mc:AlternateContent>
  <xr:revisionPtr revIDLastSave="0" documentId="8_{C8A73CF2-0DE0-42B1-A661-7132F16FDE4A}" xr6:coauthVersionLast="45" xr6:coauthVersionMax="45" xr10:uidLastSave="{00000000-0000-0000-0000-000000000000}"/>
  <workbookProtection workbookAlgorithmName="SHA-512" workbookHashValue="GulzycJKcD5Tumr30arXZxucVkpuvRJwbjkkHcgy2pdo/GrxerTpn+JFtCtESs9DBGoDj/5kg/6mY7iMhnupEQ==" workbookSaltValue="RKzBcsvyHfA2gY6yavi4nw==" workbookSpinCount="100000" lockStructure="1"/>
  <bookViews>
    <workbookView xWindow="1170" yWindow="600" windowWidth="18825" windowHeight="156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BB8" i="4"/>
  <c r="AT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<sst xmlns="http://schemas.openxmlformats.org/spreadsheetml/2006/main" count="236" uniqueCount="121">
  <si>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</si>
  <si>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</si>
  <si>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</si>
  <si>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</si>
  <si>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</si>
  <si>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</si>
  <si>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</si>
  <si>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</si>
  <si>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</si>
  <si>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</si>
  <si>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</si>
  <si>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</si>
  <si>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</si>
  <si>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</si>
  <si>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</si>
  <si>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</si>
  <si>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</si>
  <si>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</si>
  <si>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</si>
  <si>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</si>
  <si>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</si>
  <si>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</si>
  <si>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</si>
  <si>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</si>
  <si>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</si>
  <si>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</si>
  <si>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</si>
  <si>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</si>
  <si>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</si>
  <si>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</si>
  <si>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</si>
  <si>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</si>
  <si>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</si>
  <si>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</si>
  <si>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</si>
  <si>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</si>
  <si>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</si>
  <si>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</si>
  <si>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</si>
  <si>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</si>
  <si>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</si>
  <si>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</si>
  <si>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</si>
  <si>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</si>
  <si>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</si>
  <si>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</si>
  <si>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</si>
  <si>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</si>
  <si>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</si>
  <si>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</si>
  <si>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</si>
  <si>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</si>
  <si>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</si>
  <si>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</si>
  <si>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</si>
  <si>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</si>
  <si>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</si>
  <si>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</si>
  <si>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</si>
  <si>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</si>
  <si>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</si>
  <si>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</si>
  <si>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</si>
  <si>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</si>
  <si>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</si>
  <si>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</si>
  <si>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</si>
  <si>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</si>
  <si>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</si>
  <si>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</si>
  <si>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</si>
  <si>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</si>
  <si>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</si>
  <si>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</si>
  <si>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</si>
  <si>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</si>
  <si>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</si>
  <si>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</si>
  <si>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</si>
  <si>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</si>
  <si>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</si>
  <si>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</si>
  <si>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</si>
  <si>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</si>
  <si>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</si>
  <si>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</si>
  <si>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</si>
  <si>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</si>
  <si>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</si>
  <si>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</si>
  <si>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</si>
  <si>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</si>
  <si>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</si>
  <si>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</si>
  <si>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</si>
  <si>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</si>
  <si>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</si>
  <si>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</si>
  <si>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</si>
  <si>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</si>
  <si>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</si>
  <si>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</si>
  <si>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</si>
  <si>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</si>
  <si>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</si>
  <si>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</si>
  <si>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</si>
  <si>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</si>
  <si>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</si>
  <si>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</si>
  <si>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</si>
  <si>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</si>
  <si>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</si>
  <si>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</si>
  <si>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</si>
  <si>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</si>
  <si>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</si>
  <si>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</si>
  <si>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・平成２９年度から平成３０年度までの２ヶ年において、施設・設備の更新事業を実施した。今後も、施設設備の更新事業の必要がある。</t>
    <phoneticPr fontId="4"/>
  </si>
  <si>
    <t>・平成２９、３０年度に行った農業集落排水施設設備の更新事業が終了したこともあり、前年度に比べ収益的収支比率や経費回収率が増加し、汚水処理原価は低くなった。しかし、事業費を交付金と起債で賄っていたこともあり、企業債残高対事業規模比率が全国平均や類似団体平均値の約4倍となっている。これは、使用料水準が適切であれば比率を下げることができると思われる。今後も、施設設備の更新事業の必要があることから、令和６年度からの公営企業会計適用に向けて、使用料の適正化（使用料の増額改定等）の作業を進め、適正な使用料収入の確保に努めていくこととする。</t>
    <rPh sb="11" eb="12">
      <t>オコナ</t>
    </rPh>
    <rPh sb="30" eb="32">
      <t>シュウリョウ</t>
    </rPh>
    <rPh sb="60" eb="62">
      <t>ゾウカ</t>
    </rPh>
    <rPh sb="71" eb="72">
      <t>ヒク</t>
    </rPh>
    <phoneticPr fontId="4"/>
  </si>
  <si>
    <t>・平成２９、３０年度に行った農業集落排水施設設備の更新事業が終了したこともあり、前年度に比べ収益的収支比率や経費回収率が増加し、汚水処理原価は低くなった。しかし、事業費を交付金と起債で賄っていたこともあり、企業債残高対事業規模比率が全国平均や類似団体平均値の約4倍となっている。これは、使用料水準が適切であれば比率を下げることができると思われる。今後も、施設設備の更新事業の必要があることから、令和６年度からの公営企業会計適用に向けて、使用料の適正化（使用料の増額改定等）の作業を進め、適正な使用料収入の確保に努め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</si>
</sst>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22-4228-9B17-55ABBF753D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D22-4228-9B17-55ABBF753D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39.46</c:v>
                </c:pt>
                <c:pt idx="1">
                  <c:v>40.44</c:v>
                </c:pt>
                <c:pt idx="2">
                  <c:v>40.32</c:v>
                </c:pt>
                <c:pt idx="3">
                  <c:v>40.07</c:v>
                </c:pt>
                <c:pt idx="4">
                  <c:v>40.19</c:v>
                </c:pt>
              </c:numCache>
            </c:numRef>
          </c:val>
          <c:extLst>
            <c:ext xmlns:c16="http://schemas.microsoft.com/office/drawing/2014/chart" uri="{C3380CC4-5D6E-409C-BE32-E72D297353CC}">
              <c16:uniqueId val="{00000000-55BA-4820-A6EE-E09502C9DD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5BA-4820-A6EE-E09502C9DD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74.02</c:v>
                </c:pt>
                <c:pt idx="1">
                  <c:v>74.62</c:v>
                </c:pt>
                <c:pt idx="2">
                  <c:v>76.28</c:v>
                </c:pt>
                <c:pt idx="3">
                  <c:v>77.05</c:v>
                </c:pt>
                <c:pt idx="4">
                  <c:v>77.900000000000006</c:v>
                </c:pt>
              </c:numCache>
            </c:numRef>
          </c:val>
          <c:extLst>
            <c:ext xmlns:c16="http://schemas.microsoft.com/office/drawing/2014/chart" uri="{C3380CC4-5D6E-409C-BE32-E72D297353CC}">
              <c16:uniqueId val="{00000000-795F-4F47-BAAE-B19A950C77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95F-4F47-BAAE-B19A950C77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76.66</c:v>
                </c:pt>
                <c:pt idx="1">
                  <c:v>77.12</c:v>
                </c:pt>
                <c:pt idx="2">
                  <c:v>72.48</c:v>
                </c:pt>
                <c:pt idx="3">
                  <c:v>70.37</c:v>
                </c:pt>
                <c:pt idx="4">
                  <c:v>74.48</c:v>
                </c:pt>
              </c:numCache>
            </c:numRef>
          </c:val>
          <c:extLst>
            <c:ext xmlns:c16="http://schemas.microsoft.com/office/drawing/2014/chart" uri="{C3380CC4-5D6E-409C-BE32-E72D297353CC}">
              <c16:uniqueId val="{00000000-F963-43E5-858A-C885F86D41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3-43E5-858A-C885F86D41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5A-45FD-8D0C-4D2217B57F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5A-45FD-8D0C-4D2217B57F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22-4E7F-A888-8FD042FAFE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22-4E7F-A888-8FD042FAFE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A6-4D90-AF57-1736188D5F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A6-4D90-AF57-1736188D5F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08-4590-BA12-93E1EF2E87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8-4590-BA12-93E1EF2E87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2000.82</c:v>
                </c:pt>
                <c:pt idx="1">
                  <c:v>3453.24</c:v>
                </c:pt>
                <c:pt idx="2">
                  <c:v>3299.23</c:v>
                </c:pt>
                <c:pt idx="3">
                  <c:v>2999.09</c:v>
                </c:pt>
                <c:pt idx="4">
                  <c:v>2782.58</c:v>
                </c:pt>
              </c:numCache>
            </c:numRef>
          </c:val>
          <c:extLst>
            <c:ext xmlns:c16="http://schemas.microsoft.com/office/drawing/2014/chart" uri="{C3380CC4-5D6E-409C-BE32-E72D297353CC}">
              <c16:uniqueId val="{00000000-5B8B-4BA9-9171-B51627BB8C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5B8B-4BA9-9171-B51627BB8C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24.18</c:v>
                </c:pt>
                <c:pt idx="1">
                  <c:v>24.5</c:v>
                </c:pt>
                <c:pt idx="2">
                  <c:v>17.670000000000002</c:v>
                </c:pt>
                <c:pt idx="3">
                  <c:v>14.27</c:v>
                </c:pt>
                <c:pt idx="4">
                  <c:v>24.62</c:v>
                </c:pt>
              </c:numCache>
            </c:numRef>
          </c:val>
          <c:extLst>
            <c:ext xmlns:c16="http://schemas.microsoft.com/office/drawing/2014/chart" uri="{C3380CC4-5D6E-409C-BE32-E72D297353CC}">
              <c16:uniqueId val="{00000000-AF85-4543-9014-5F55DE8899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F85-4543-9014-5F55DE8899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522.13</c:v>
                </c:pt>
                <c:pt idx="1">
                  <c:v>513.76</c:v>
                </c:pt>
                <c:pt idx="2">
                  <c:v>720.83</c:v>
                </c:pt>
                <c:pt idx="3">
                  <c:v>902.76</c:v>
                </c:pt>
                <c:pt idx="4">
                  <c:v>518.24</c:v>
                </c:pt>
              </c:numCache>
            </c:numRef>
          </c:val>
          <c:extLst>
            <c:ext xmlns:c16="http://schemas.microsoft.com/office/drawing/2014/chart" uri="{C3380CC4-5D6E-409C-BE32-E72D297353CC}">
              <c16:uniqueId val="{00000000-3F72-4006-83ED-EB2FBE78C0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3F72-4006-83ED-EB2FBE78C0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Y1" zoomScale="80" zoomScaleNormal="80" workbookViewId="0">
      <selection activeCell="CJ72" sqref="CJ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六戸町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11033</v>
      </c>
      <c r="AM8" s="51"/>
      <c r="AN8" s="51"/>
      <c r="AO8" s="51"/>
      <c r="AP8" s="51"/>
      <c r="AQ8" s="51"/>
      <c r="AR8" s="51"/>
      <c r="AS8" s="51"/>
      <c r="AT8" s="46">
        <f>データ!T6</f>
        <v>83.89</v>
      </c>
      <c r="AU8" s="46"/>
      <c r="AV8" s="46"/>
      <c r="AW8" s="46"/>
      <c r="AX8" s="46"/>
      <c r="AY8" s="46"/>
      <c r="AZ8" s="46"/>
      <c r="BA8" s="46"/>
      <c r="BB8" s="46">
        <f>データ!U6</f>
        <v>131.52000000000001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14.28</v>
      </c>
      <c r="Q10" s="46"/>
      <c r="R10" s="46"/>
      <c r="S10" s="46"/>
      <c r="T10" s="46"/>
      <c r="U10" s="46"/>
      <c r="V10" s="46"/>
      <c r="W10" s="46">
        <f>データ!Q6</f>
        <v>86.81</v>
      </c>
      <c r="X10" s="46"/>
      <c r="Y10" s="46"/>
      <c r="Z10" s="46"/>
      <c r="AA10" s="46"/>
      <c r="AB10" s="46"/>
      <c r="AC10" s="46"/>
      <c r="AD10" s="51">
        <f>データ!R6</f>
        <v>2420</v>
      </c>
      <c r="AE10" s="51"/>
      <c r="AF10" s="51"/>
      <c r="AG10" s="51"/>
      <c r="AH10" s="51"/>
      <c r="AI10" s="51"/>
      <c r="AJ10" s="51"/>
      <c r="AK10" s="2"/>
      <c r="AL10" s="51">
        <f>データ!V6</f>
        <v>1570</v>
      </c>
      <c r="AM10" s="51"/>
      <c r="AN10" s="51"/>
      <c r="AO10" s="51"/>
      <c r="AP10" s="51"/>
      <c r="AQ10" s="51"/>
      <c r="AR10" s="51"/>
      <c r="AS10" s="51"/>
      <c r="AT10" s="46">
        <f>データ!W6</f>
        <v>2.2400000000000002</v>
      </c>
      <c r="AU10" s="46"/>
      <c r="AV10" s="46"/>
      <c r="AW10" s="46"/>
      <c r="AX10" s="46"/>
      <c r="AY10" s="46"/>
      <c r="AZ10" s="46"/>
      <c r="BA10" s="46"/>
      <c r="BB10" s="46">
        <f>データ!X6</f>
        <v>700.89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shifdYbknZucSpfGMzCNBPak5MURpnaUnxaBrDp1XNopr4zxYoXu34+e2trM6Ua9ObVkW7nU2xTNrMoImoHLxg==" saltValue="AfkM3kqJxUGOh/fO+eqs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24058</v>
      </c>
      <c r="D6" s="33">
        <f t="shared" si="3"/>
        <v>47</v>
      </c>
      <c r="E6" s="33">
        <f t="shared" si="3"/>
        <v>17</v>
      </c>
      <c r="F6" s="33">
        <f t="shared" si="3"/>
        <v>5</v>
      </c>
      <c r="G6" s="33">
        <f t="shared" si="3"/>
        <v>0</v>
      </c>
      <c r="H6" s="33" t="str">
        <f t="shared" si="3"/>
        <v>青森県　六戸町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14.28</v>
      </c>
      <c r="Q6" s="34">
        <f t="shared" si="3"/>
        <v>86.81</v>
      </c>
      <c r="R6" s="34">
        <f t="shared" si="3"/>
        <v>2420</v>
      </c>
      <c r="S6" s="34">
        <f t="shared" si="3"/>
        <v>11033</v>
      </c>
      <c r="T6" s="34">
        <f t="shared" si="3"/>
        <v>83.89</v>
      </c>
      <c r="U6" s="34">
        <f t="shared" si="3"/>
        <v>131.52000000000001</v>
      </c>
      <c r="V6" s="34">
        <f t="shared" si="3"/>
        <v>1570</v>
      </c>
      <c r="W6" s="34">
        <f t="shared" si="3"/>
        <v>2.2400000000000002</v>
      </c>
      <c r="X6" s="34">
        <f t="shared" si="3"/>
        <v>700.89</v>
      </c>
      <c r="Y6" s="35">
        <f>IF(Y7="",NA(),Y7)</f>
        <v>76.66</v>
      </c>
      <c r="Z6" s="35">
        <f t="shared" ref="Z6:AH6" si="4">IF(Z7="",NA(),Z7)</f>
        <v>77.12</v>
      </c>
      <c r="AA6" s="35">
        <f t="shared" si="4"/>
        <v>72.48</v>
      </c>
      <c r="AB6" s="35">
        <f t="shared" si="4"/>
        <v>70.37</v>
      </c>
      <c r="AC6" s="35">
        <f t="shared" si="4"/>
        <v>74.48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2000.82</v>
      </c>
      <c r="BG6" s="35">
        <f t="shared" ref="BG6:BO6" si="7">IF(BG7="",NA(),BG7)</f>
        <v>3453.24</v>
      </c>
      <c r="BH6" s="35">
        <f t="shared" si="7"/>
        <v>3299.23</v>
      </c>
      <c r="BI6" s="35">
        <f t="shared" si="7"/>
        <v>2999.09</v>
      </c>
      <c r="BJ6" s="35">
        <f t="shared" si="7"/>
        <v>2782.58</v>
      </c>
      <c r="BK6" s="35">
        <f t="shared" si="7"/>
        <v>1081.8</v>
      </c>
      <c r="BL6" s="35">
        <f t="shared" si="7"/>
        <v>974.93</v>
      </c>
      <c r="BM6" s="35">
        <f t="shared" si="7"/>
        <v>855.8</v>
      </c>
      <c r="BN6" s="35">
        <f t="shared" si="7"/>
        <v>789.46</v>
      </c>
      <c r="BO6" s="35">
        <f t="shared" si="7"/>
        <v>826.83</v>
      </c>
      <c r="BP6" s="34" t="str">
        <f>IF(BP7="","",IF(BP7="-","【-】","【"&amp;SUBSTITUTE(TEXT(BP7,"#,##0.00"),"-","△")&amp;"】"))</f>
        <v>【765.47】</v>
      </c>
      <c r="BQ6" s="35">
        <f>IF(BQ7="",NA(),BQ7)</f>
        <v>24.18</v>
      </c>
      <c r="BR6" s="35">
        <f t="shared" ref="BR6:BZ6" si="8">IF(BR7="",NA(),BR7)</f>
        <v>24.5</v>
      </c>
      <c r="BS6" s="35">
        <f t="shared" si="8"/>
        <v>17.670000000000002</v>
      </c>
      <c r="BT6" s="35">
        <f t="shared" si="8"/>
        <v>14.27</v>
      </c>
      <c r="BU6" s="35">
        <f t="shared" si="8"/>
        <v>24.62</v>
      </c>
      <c r="BV6" s="35">
        <f t="shared" si="8"/>
        <v>52.19</v>
      </c>
      <c r="BW6" s="35">
        <f t="shared" si="8"/>
        <v>55.32</v>
      </c>
      <c r="BX6" s="35">
        <f t="shared" si="8"/>
        <v>59.8</v>
      </c>
      <c r="BY6" s="35">
        <f t="shared" si="8"/>
        <v>57.77</v>
      </c>
      <c r="BZ6" s="35">
        <f t="shared" si="8"/>
        <v>57.31</v>
      </c>
      <c r="CA6" s="34" t="str">
        <f>IF(CA7="","",IF(CA7="-","【-】","【"&amp;SUBSTITUTE(TEXT(CA7,"#,##0.00"),"-","△")&amp;"】"))</f>
        <v>【59.59】</v>
      </c>
      <c r="CB6" s="35">
        <f>IF(CB7="",NA(),CB7)</f>
        <v>522.13</v>
      </c>
      <c r="CC6" s="35">
        <f t="shared" ref="CC6:CK6" si="9">IF(CC7="",NA(),CC7)</f>
        <v>513.76</v>
      </c>
      <c r="CD6" s="35">
        <f t="shared" si="9"/>
        <v>720.83</v>
      </c>
      <c r="CE6" s="35">
        <f t="shared" si="9"/>
        <v>902.76</v>
      </c>
      <c r="CF6" s="35">
        <f t="shared" si="9"/>
        <v>518.24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39.46</v>
      </c>
      <c r="CN6" s="35">
        <f t="shared" ref="CN6:CV6" si="10">IF(CN7="",NA(),CN7)</f>
        <v>40.44</v>
      </c>
      <c r="CO6" s="35">
        <f t="shared" si="10"/>
        <v>40.32</v>
      </c>
      <c r="CP6" s="35">
        <f t="shared" si="10"/>
        <v>40.07</v>
      </c>
      <c r="CQ6" s="35">
        <f t="shared" si="10"/>
        <v>40.19</v>
      </c>
      <c r="CR6" s="35">
        <f t="shared" si="10"/>
        <v>52.31</v>
      </c>
      <c r="CS6" s="35">
        <f t="shared" si="10"/>
        <v>60.65</v>
      </c>
      <c r="CT6" s="35">
        <f t="shared" si="10"/>
        <v>51.75</v>
      </c>
      <c r="CU6" s="35">
        <f t="shared" si="10"/>
        <v>50.68</v>
      </c>
      <c r="CV6" s="35">
        <f t="shared" si="10"/>
        <v>50.14</v>
      </c>
      <c r="CW6" s="34" t="str">
        <f>IF(CW7="","",IF(CW7="-","【-】","【"&amp;SUBSTITUTE(TEXT(CW7,"#,##0.00"),"-","△")&amp;"】"))</f>
        <v>【51.30】</v>
      </c>
      <c r="CX6" s="35">
        <f>IF(CX7="",NA(),CX7)</f>
        <v>74.02</v>
      </c>
      <c r="CY6" s="35">
        <f t="shared" ref="CY6:DG6" si="11">IF(CY7="",NA(),CY7)</f>
        <v>74.62</v>
      </c>
      <c r="CZ6" s="35">
        <f t="shared" si="11"/>
        <v>76.28</v>
      </c>
      <c r="DA6" s="35">
        <f t="shared" si="11"/>
        <v>77.05</v>
      </c>
      <c r="DB6" s="35">
        <f t="shared" si="11"/>
        <v>77.900000000000006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24058</v>
      </c>
      <c r="D7" s="37">
        <v>47</v>
      </c>
      <c r="E7" s="37">
        <v>17</v>
      </c>
      <c r="F7" s="37">
        <v>5</v>
      </c>
      <c r="G7" s="37">
        <v>0</v>
      </c>
      <c r="H7" s="37" t="s">
        <v>98</v>
      </c>
      <c r="I7" s="37" t="s">
        <v>99</v>
      </c>
      <c r="J7" s="37" t="s">
        <v>100</v>
      </c>
      <c r="K7" s="37" t="s">
        <v>101</v>
      </c>
      <c r="L7" s="37" t="s">
        <v>102</v>
      </c>
      <c r="M7" s="37" t="s">
        <v>103</v>
      </c>
      <c r="N7" s="38" t="s">
        <v>104</v>
      </c>
      <c r="O7" s="38" t="s">
        <v>105</v>
      </c>
      <c r="P7" s="38">
        <v>14.28</v>
      </c>
      <c r="Q7" s="38">
        <v>86.81</v>
      </c>
      <c r="R7" s="38">
        <v>2420</v>
      </c>
      <c r="S7" s="38">
        <v>11033</v>
      </c>
      <c r="T7" s="38">
        <v>83.89</v>
      </c>
      <c r="U7" s="38">
        <v>131.52000000000001</v>
      </c>
      <c r="V7" s="38">
        <v>1570</v>
      </c>
      <c r="W7" s="38">
        <v>2.2400000000000002</v>
      </c>
      <c r="X7" s="38">
        <v>700.89</v>
      </c>
      <c r="Y7" s="38">
        <v>76.66</v>
      </c>
      <c r="Z7" s="38">
        <v>77.12</v>
      </c>
      <c r="AA7" s="38">
        <v>72.48</v>
      </c>
      <c r="AB7" s="38">
        <v>70.37</v>
      </c>
      <c r="AC7" s="38">
        <v>74.48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2000.82</v>
      </c>
      <c r="BG7" s="38">
        <v>3453.24</v>
      </c>
      <c r="BH7" s="38">
        <v>3299.23</v>
      </c>
      <c r="BI7" s="38">
        <v>2999.09</v>
      </c>
      <c r="BJ7" s="38">
        <v>2782.58</v>
      </c>
      <c r="BK7" s="38">
        <v>1081.8</v>
      </c>
      <c r="BL7" s="38">
        <v>974.93</v>
      </c>
      <c r="BM7" s="38">
        <v>855.8</v>
      </c>
      <c r="BN7" s="38">
        <v>789.46</v>
      </c>
      <c r="BO7" s="38">
        <v>826.83</v>
      </c>
      <c r="BP7" s="38">
        <v>765.47</v>
      </c>
      <c r="BQ7" s="38">
        <v>24.18</v>
      </c>
      <c r="BR7" s="38">
        <v>24.5</v>
      </c>
      <c r="BS7" s="38">
        <v>17.670000000000002</v>
      </c>
      <c r="BT7" s="38">
        <v>14.27</v>
      </c>
      <c r="BU7" s="38">
        <v>24.62</v>
      </c>
      <c r="BV7" s="38">
        <v>52.19</v>
      </c>
      <c r="BW7" s="38">
        <v>55.32</v>
      </c>
      <c r="BX7" s="38">
        <v>59.8</v>
      </c>
      <c r="BY7" s="38">
        <v>57.77</v>
      </c>
      <c r="BZ7" s="38">
        <v>57.31</v>
      </c>
      <c r="CA7" s="38">
        <v>59.59</v>
      </c>
      <c r="CB7" s="38">
        <v>522.13</v>
      </c>
      <c r="CC7" s="38">
        <v>513.76</v>
      </c>
      <c r="CD7" s="38">
        <v>720.83</v>
      </c>
      <c r="CE7" s="38">
        <v>902.76</v>
      </c>
      <c r="CF7" s="38">
        <v>518.24</v>
      </c>
      <c r="CG7" s="38">
        <v>296.14</v>
      </c>
      <c r="CH7" s="38">
        <v>283.17</v>
      </c>
      <c r="CI7" s="38">
        <v>263.76</v>
      </c>
      <c r="CJ7" s="38">
        <v>274.35000000000002</v>
      </c>
      <c r="CK7" s="38">
        <v>273.52</v>
      </c>
      <c r="CL7" s="38">
        <v>257.86</v>
      </c>
      <c r="CM7" s="38">
        <v>39.46</v>
      </c>
      <c r="CN7" s="38">
        <v>40.44</v>
      </c>
      <c r="CO7" s="38">
        <v>40.32</v>
      </c>
      <c r="CP7" s="38">
        <v>40.07</v>
      </c>
      <c r="CQ7" s="38">
        <v>40.19</v>
      </c>
      <c r="CR7" s="38">
        <v>52.31</v>
      </c>
      <c r="CS7" s="38">
        <v>60.65</v>
      </c>
      <c r="CT7" s="38">
        <v>51.75</v>
      </c>
      <c r="CU7" s="38">
        <v>50.68</v>
      </c>
      <c r="CV7" s="38">
        <v>50.14</v>
      </c>
      <c r="CW7" s="38">
        <v>51.3</v>
      </c>
      <c r="CX7" s="38">
        <v>74.02</v>
      </c>
      <c r="CY7" s="38">
        <v>74.62</v>
      </c>
      <c r="CZ7" s="38">
        <v>76.28</v>
      </c>
      <c r="DA7" s="38">
        <v>77.05</v>
      </c>
      <c r="DB7" s="38">
        <v>77.900000000000006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nouchi1</cp:lastModifiedBy>
  <cp:lastPrinted>2021-01-21T23:35:58Z</cp:lastPrinted>
  <dcterms:created xsi:type="dcterms:W3CDTF">2020-12-04T02:59:25Z</dcterms:created>
  <dcterms:modified xsi:type="dcterms:W3CDTF">2021-02-09T06:43:05Z</dcterms:modified>
  <cp:category/>
</cp:coreProperties>
</file>