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PC移行データ\18経営分析\令和2年度\02回答用\"/>
    </mc:Choice>
  </mc:AlternateContent>
  <xr:revisionPtr revIDLastSave="0" documentId="13_ncr:1_{C253CC12-38F5-4B1B-90F4-2891E829690A}" xr6:coauthVersionLast="36" xr6:coauthVersionMax="36" xr10:uidLastSave="{00000000-0000-0000-0000-000000000000}"/>
  <workbookProtection workbookAlgorithmName="SHA-512" workbookHashValue="6RK/bdgybsIW99VCm2UobuhoyVaV3UgXcC0LM6Vhy9540DSEwuNw+W0InzP5C3fehOAmpocWG2xH9OVHjNNmXQ==" workbookSaltValue="Lavp4FNPLpPnT7TzPTsxQ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<sst xmlns="http://schemas.openxmlformats.org/spreadsheetml/2006/main" count="228" uniqueCount="114">
  <si>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</si>
  <si>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</si>
  <si>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</si>
  <si>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</si>
  <si>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</si>
  <si>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</si>
  <si>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</si>
  <si>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</si>
  <si>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</si>
  <si>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</si>
  <si>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</si>
  <si>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</si>
  <si>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</si>
  <si>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</si>
  <si>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</si>
  <si>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</si>
  <si>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</si>
  <si>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</si>
  <si>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</si>
  <si>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</si>
  <si>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</si>
  <si>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</si>
  <si>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</si>
  <si>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</si>
  <si>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</si>
  <si>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</si>
  <si>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</si>
  <si>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</si>
  <si>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</si>
  <si>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</si>
  <si>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</si>
  <si>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</si>
  <si>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</si>
  <si>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</si>
  <si>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</si>
  <si>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</si>
  <si>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</si>
  <si>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</si>
  <si>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</si>
  <si>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</si>
  <si>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</si>
  <si>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</si>
  <si>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</si>
  <si>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</si>
  <si>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</si>
  <si>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</si>
  <si>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</si>
  <si>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</si>
  <si>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</si>
  <si>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</si>
  <si>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</si>
  <si>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</si>
  <si>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</si>
  <si>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</si>
  <si>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</si>
  <si>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</si>
  <si>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</si>
  <si>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</si>
  <si>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</si>
  <si>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</si>
  <si>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</si>
  <si>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</si>
  <si>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</si>
  <si>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</si>
  <si>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</si>
  <si>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</si>
  <si>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</si>
  <si>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</si>
  <si>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</si>
  <si>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</si>
  <si>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</si>
  <si>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</si>
  <si>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</si>
  <si>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</si>
  <si>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</si>
  <si>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</si>
  <si>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</si>
  <si>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</si>
  <si>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</si>
  <si>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</si>
  <si>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</si>
  <si>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</si>
  <si>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</si>
  <si>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</si>
  <si>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</si>
  <si>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</si>
  <si>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</si>
  <si>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</si>
  <si>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</si>
  <si>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</si>
  <si>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</si>
  <si>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</si>
  <si>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</si>
  <si>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野辺地町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</si>
  <si>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</si>
  <si>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</si>
  <si>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</si>
  <si>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</si>
  <si>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</si>
  <si>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</si>
  <si>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</si>
  <si>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</si>
  <si>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</si>
  <si>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</si>
  <si>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</si>
  <si>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</si>
  <si>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</si>
  <si>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</si>
  <si>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</si>
  <si>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</si>
  <si>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</si>
  <si>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【現状分析】
①経常収支比率について、類似団体平均値と全国平均値を若干上回っている。近年、経常収支比率はほぼ横ばい傾向にある。
②累積欠損金比率について、直近１０年間では欠損金が発生していない。
③流動比率について、全国平均値及び類似団体平均値を下回っているが年々増加傾向にある。
④企業債残高対給水収益比率について、給水収益は町内の大口事業者の水需要が高まったことにより、平成３０年度より約８，０００千円増加した。企業債残高については減少傾向にあるため、平成３０年度より数値が改善した。
⑤料金回収率について、全国平均値及び類似団体平均値を上回っており、適切な料金回収ができている。
⑥給水原価について、全国平均値及び類似団体平均値よりも低い。
⑦施設利用率について、全国平均値及び類似団体平均値を下回っている。これは人口の減少と遊休状態の施設があるためだと考えられる。
⑧有収率について、全国平均値及び類似団体平均値を下回っているが、漏水調査を実施し修繕等の対応を行ったことにより令和元年度は数値が改善した。
【課題分析】
人口が減少傾向であるが、令和元年度は大口事業者の水需要の高まりによって給水収益が増加した。しかし、継続的に続く保証はない。そのため、さらなる経費の節減、漏水調査等の有収率向上対策や水道料金の改定も視野に入れた検討を行っていく。</t>
    <rPh sb="33" eb="35">
      <t>ジャッカン</t>
    </rPh>
    <rPh sb="35" eb="37">
      <t>ウワマワ</t>
    </rPh>
    <rPh sb="42" eb="44">
      <t>キンネン</t>
    </rPh>
    <rPh sb="54" eb="55">
      <t>ヨコ</t>
    </rPh>
    <rPh sb="57" eb="59">
      <t>ケイコウ</t>
    </rPh>
    <rPh sb="130" eb="132">
      <t>ネンネン</t>
    </rPh>
    <rPh sb="132" eb="134">
      <t>ゾウカ</t>
    </rPh>
    <rPh sb="134" eb="136">
      <t>ケイコウ</t>
    </rPh>
    <rPh sb="164" eb="166">
      <t>チョウナイ</t>
    </rPh>
    <rPh sb="167" eb="169">
      <t>オオクチ</t>
    </rPh>
    <rPh sb="169" eb="172">
      <t>ジギョウシャ</t>
    </rPh>
    <rPh sb="173" eb="174">
      <t>ミズ</t>
    </rPh>
    <rPh sb="174" eb="176">
      <t>ジュヨウ</t>
    </rPh>
    <rPh sb="177" eb="178">
      <t>タカ</t>
    </rPh>
    <rPh sb="187" eb="189">
      <t>ヘイセイ</t>
    </rPh>
    <rPh sb="191" eb="193">
      <t>ネンド</t>
    </rPh>
    <rPh sb="195" eb="196">
      <t>ヤク</t>
    </rPh>
    <rPh sb="201" eb="203">
      <t>センエン</t>
    </rPh>
    <rPh sb="203" eb="205">
      <t>ゾウカ</t>
    </rPh>
    <rPh sb="228" eb="230">
      <t>ヘイセイ</t>
    </rPh>
    <rPh sb="232" eb="234">
      <t>ネンド</t>
    </rPh>
    <rPh sb="236" eb="238">
      <t>スウチ</t>
    </rPh>
    <rPh sb="239" eb="241">
      <t>カイゼン</t>
    </rPh>
    <rPh sb="419" eb="421">
      <t>ロウスイ</t>
    </rPh>
    <rPh sb="421" eb="423">
      <t>チョウサ</t>
    </rPh>
    <rPh sb="424" eb="426">
      <t>ジッシ</t>
    </rPh>
    <rPh sb="427" eb="429">
      <t>シュウゼン</t>
    </rPh>
    <rPh sb="429" eb="430">
      <t>ナド</t>
    </rPh>
    <rPh sb="431" eb="433">
      <t>タイオウ</t>
    </rPh>
    <rPh sb="434" eb="435">
      <t>オコナ</t>
    </rPh>
    <rPh sb="442" eb="444">
      <t>レイワ</t>
    </rPh>
    <rPh sb="444" eb="446">
      <t>ガンネン</t>
    </rPh>
    <rPh sb="446" eb="447">
      <t>ド</t>
    </rPh>
    <rPh sb="448" eb="450">
      <t>スウチ</t>
    </rPh>
    <rPh sb="451" eb="453">
      <t>カイゼン</t>
    </rPh>
    <rPh sb="469" eb="471">
      <t>ケイコウ</t>
    </rPh>
    <rPh sb="476" eb="478">
      <t>レイワ</t>
    </rPh>
    <rPh sb="478" eb="480">
      <t>ガンネン</t>
    </rPh>
    <rPh sb="480" eb="481">
      <t>ド</t>
    </rPh>
    <rPh sb="482" eb="484">
      <t>オオクチ</t>
    </rPh>
    <rPh sb="484" eb="487">
      <t>ジギョウシャ</t>
    </rPh>
    <rPh sb="488" eb="489">
      <t>ミズ</t>
    </rPh>
    <rPh sb="489" eb="491">
      <t>ジュヨウ</t>
    </rPh>
    <rPh sb="492" eb="493">
      <t>タカ</t>
    </rPh>
    <rPh sb="499" eb="501">
      <t>キュウスイ</t>
    </rPh>
    <rPh sb="501" eb="503">
      <t>シュウエキ</t>
    </rPh>
    <rPh sb="504" eb="506">
      <t>ゾウカ</t>
    </rPh>
    <rPh sb="513" eb="516">
      <t>ケイゾクテキ</t>
    </rPh>
    <rPh sb="517" eb="518">
      <t>ツヅ</t>
    </rPh>
    <rPh sb="519" eb="521">
      <t>ホショウ</t>
    </rPh>
    <rPh sb="540" eb="542">
      <t>ロウスイ</t>
    </rPh>
    <rPh sb="542" eb="544">
      <t>チョウサ</t>
    </rPh>
    <rPh sb="544" eb="545">
      <t>ナド</t>
    </rPh>
    <rPh sb="549" eb="551">
      <t>コウジョウ</t>
    </rPh>
    <phoneticPr fontId="4"/>
  </si>
  <si>
    <t>【現状分析】
①有形固定資産減価償却率について、全国平均値及び類似団体平均値を上回っており、また、数値も年々増加しているため、法定耐用年数に近い施設等が多く存在していることがわかる。
②管路経年化率について、４０年を超えた管路が総延長の約２２％存在しており、年々増加している。また、全国平均値及び類似団体平均値よりも高い比率であり、管路が老朽化が顕著である。
③管路更新率について、ここ数年、管路更新事業を実施していない状態である。
【課題分析】
法定耐用年数を超えている又は法定耐用年数に近い施設の統廃合・改修や配水管等の長寿命化を図り、適切な資産管理を行っていく必要がある。また老朽化等により配水管内で漏水が起こっているため、令和元年度より漏水調査に力を入れ有収率向上対策としている。</t>
    <rPh sb="141" eb="143">
      <t>ゼンコク</t>
    </rPh>
    <rPh sb="143" eb="146">
      <t>ヘイキンチ</t>
    </rPh>
    <rPh sb="146" eb="147">
      <t>オヨ</t>
    </rPh>
    <rPh sb="148" eb="150">
      <t>ルイジ</t>
    </rPh>
    <rPh sb="150" eb="152">
      <t>ダンタイ</t>
    </rPh>
    <rPh sb="152" eb="155">
      <t>ヘイキンチ</t>
    </rPh>
    <rPh sb="158" eb="159">
      <t>タカ</t>
    </rPh>
    <rPh sb="160" eb="162">
      <t>ヒリツ</t>
    </rPh>
    <rPh sb="166" eb="168">
      <t>カンロ</t>
    </rPh>
    <rPh sb="169" eb="172">
      <t>ロウキュウカ</t>
    </rPh>
    <rPh sb="173" eb="175">
      <t>ケンチョ</t>
    </rPh>
    <rPh sb="315" eb="317">
      <t>レイワ</t>
    </rPh>
    <rPh sb="317" eb="319">
      <t>ガンネン</t>
    </rPh>
    <rPh sb="319" eb="320">
      <t>ド</t>
    </rPh>
    <rPh sb="322" eb="324">
      <t>ロウスイ</t>
    </rPh>
    <rPh sb="324" eb="326">
      <t>チョウサ</t>
    </rPh>
    <rPh sb="327" eb="328">
      <t>チカラ</t>
    </rPh>
    <rPh sb="329" eb="330">
      <t>イ</t>
    </rPh>
    <rPh sb="331" eb="334">
      <t>ユウシュウリツ</t>
    </rPh>
    <rPh sb="334" eb="336">
      <t>コウジョウ</t>
    </rPh>
    <rPh sb="336" eb="338">
      <t>タイサク</t>
    </rPh>
    <phoneticPr fontId="4"/>
  </si>
  <si>
    <t>経営の健全性・効率性については、流動比率・施設利用率・有収率の項目が、全国平均値及び類似団体平均値を下回っており、その他の項目については、全国平均値及び類似団体平均値を上回っている。
施設利用率を増加させるためには、遊休状態の施設への対応方法に関する検討を進めていく必要がある。
また、有収率向上対策として令和元年度から漏水箇所を特定するための調査を実施したことにより、数値が大幅に改善された。
施設や管路の老朽化については、法定耐用年数に近い管路等の更新ができていない現状である。
今後、さらに人口が減少していき、併せて施設等の老朽化が進んでいく。計画的に施設や管路の更新をしていくためにも、さらなる経費の節減、継続的な有収率向上対策、水道料金の改定、施設の統廃合等、様々な事項について検討を行いながら対策を講じ、適切な水道事業運営を行っていく必要がある。</t>
    <rPh sb="146" eb="148">
      <t>コウジョウ</t>
    </rPh>
    <rPh sb="148" eb="150">
      <t>タイサク</t>
    </rPh>
    <rPh sb="153" eb="155">
      <t>レイワ</t>
    </rPh>
    <rPh sb="155" eb="157">
      <t>ガンネン</t>
    </rPh>
    <rPh sb="157" eb="158">
      <t>ド</t>
    </rPh>
    <rPh sb="160" eb="162">
      <t>ロウスイ</t>
    </rPh>
    <rPh sb="162" eb="164">
      <t>カショ</t>
    </rPh>
    <rPh sb="165" eb="167">
      <t>トクテイ</t>
    </rPh>
    <rPh sb="172" eb="174">
      <t>チョウサ</t>
    </rPh>
    <rPh sb="175" eb="177">
      <t>ジッシ</t>
    </rPh>
    <rPh sb="185" eb="187">
      <t>スウチ</t>
    </rPh>
    <rPh sb="188" eb="190">
      <t>オオハバ</t>
    </rPh>
    <rPh sb="191" eb="193">
      <t>カイゼン</t>
    </rPh>
    <rPh sb="222" eb="224">
      <t>カンロ</t>
    </rPh>
    <rPh sb="224" eb="225">
      <t>ナド</t>
    </rPh>
    <rPh sb="251" eb="253">
      <t>ゲンショウ</t>
    </rPh>
    <rPh sb="258" eb="259">
      <t>アワ</t>
    </rPh>
    <rPh sb="269" eb="270">
      <t>スス</t>
    </rPh>
    <rPh sb="307" eb="310">
      <t>ケイゾクテキ</t>
    </rPh>
    <rPh sb="335" eb="337">
      <t>サマザマ</t>
    </rPh>
    <rPh sb="338" eb="340">
      <t>ジコウ</t>
    </rPh>
    <rPh sb="344" eb="346">
      <t>ケントウ</t>
    </rPh>
    <rPh sb="347" eb="348">
      <t>オコナ</t>
    </rPh>
    <rPh sb="352" eb="354">
      <t>タイサク</t>
    </rPh>
    <rPh sb="355" eb="356">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</si>
</sst>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33-461A-8FE8-A3BD486A34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F833-461A-8FE8-A3BD486A34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45.87</c:v>
                </c:pt>
                <c:pt idx="1">
                  <c:v>45.85</c:v>
                </c:pt>
                <c:pt idx="2">
                  <c:v>45.87</c:v>
                </c:pt>
                <c:pt idx="3">
                  <c:v>47.85</c:v>
                </c:pt>
                <c:pt idx="4">
                  <c:v>42.2</c:v>
                </c:pt>
              </c:numCache>
            </c:numRef>
          </c:val>
          <c:extLst>
            <c:ext xmlns:c16="http://schemas.microsoft.com/office/drawing/2014/chart" uri="{C3380CC4-5D6E-409C-BE32-E72D297353CC}">
              <c16:uniqueId val="{00000000-7DE5-4232-9505-F0EF7B0C21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7DE5-4232-9505-F0EF7B0C21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72.709999999999994</c:v>
                </c:pt>
                <c:pt idx="1">
                  <c:v>71.709999999999994</c:v>
                </c:pt>
                <c:pt idx="2">
                  <c:v>70.62</c:v>
                </c:pt>
                <c:pt idx="3">
                  <c:v>67.39</c:v>
                </c:pt>
                <c:pt idx="4">
                  <c:v>77.81</c:v>
                </c:pt>
              </c:numCache>
            </c:numRef>
          </c:val>
          <c:extLst>
            <c:ext xmlns:c16="http://schemas.microsoft.com/office/drawing/2014/chart" uri="{C3380CC4-5D6E-409C-BE32-E72D297353CC}">
              <c16:uniqueId val="{00000000-E094-4009-8B8E-6F7452FD02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E094-4009-8B8E-6F7452FD02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114.03</c:v>
                </c:pt>
                <c:pt idx="1">
                  <c:v>117.34</c:v>
                </c:pt>
                <c:pt idx="2">
                  <c:v>116.81</c:v>
                </c:pt>
                <c:pt idx="3">
                  <c:v>111.47</c:v>
                </c:pt>
                <c:pt idx="4">
                  <c:v>113.88</c:v>
                </c:pt>
              </c:numCache>
            </c:numRef>
          </c:val>
          <c:extLst>
            <c:ext xmlns:c16="http://schemas.microsoft.com/office/drawing/2014/chart" uri="{C3380CC4-5D6E-409C-BE32-E72D297353CC}">
              <c16:uniqueId val="{00000000-D4F1-4B8A-AC22-3C89AC8097F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D4F1-4B8A-AC22-3C89AC8097F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53.28</c:v>
                </c:pt>
                <c:pt idx="1">
                  <c:v>54.68</c:v>
                </c:pt>
                <c:pt idx="2">
                  <c:v>56.1</c:v>
                </c:pt>
                <c:pt idx="3">
                  <c:v>57.4</c:v>
                </c:pt>
                <c:pt idx="4">
                  <c:v>59.01</c:v>
                </c:pt>
              </c:numCache>
            </c:numRef>
          </c:val>
          <c:extLst>
            <c:ext xmlns:c16="http://schemas.microsoft.com/office/drawing/2014/chart" uri="{C3380CC4-5D6E-409C-BE32-E72D297353CC}">
              <c16:uniqueId val="{00000000-B264-4CBF-B65A-58E4FA6F37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B264-4CBF-B65A-58E4FA6F37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10.050000000000001</c:v>
                </c:pt>
                <c:pt idx="3" formatCode="#,##0.00;&quot;△&quot;#,##0.00;&quot;-&quot;">
                  <c:v>14.52</c:v>
                </c:pt>
                <c:pt idx="4" formatCode="#,##0.00;&quot;△&quot;#,##0.00;&quot;-&quot;">
                  <c:v>22.32</c:v>
                </c:pt>
              </c:numCache>
            </c:numRef>
          </c:val>
          <c:extLst>
            <c:ext xmlns:c16="http://schemas.microsoft.com/office/drawing/2014/chart" uri="{C3380CC4-5D6E-409C-BE32-E72D297353CC}">
              <c16:uniqueId val="{00000000-50B9-4A41-941C-F07831B2FD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50B9-4A41-941C-F07831B2FD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E6-44BE-A26A-687D4EBA2F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C2E6-44BE-A26A-687D4EBA2F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3701.02</c:v>
                </c:pt>
                <c:pt idx="1">
                  <c:v>231.62</c:v>
                </c:pt>
                <c:pt idx="2">
                  <c:v>252.44</c:v>
                </c:pt>
                <c:pt idx="3">
                  <c:v>256.83</c:v>
                </c:pt>
                <c:pt idx="4">
                  <c:v>260.16000000000003</c:v>
                </c:pt>
              </c:numCache>
            </c:numRef>
          </c:val>
          <c:extLst>
            <c:ext xmlns:c16="http://schemas.microsoft.com/office/drawing/2014/chart" uri="{C3380CC4-5D6E-409C-BE32-E72D297353CC}">
              <c16:uniqueId val="{00000000-B73C-41C3-8A10-A5D5EBBD38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B73C-41C3-8A10-A5D5EBBD38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537.97</c:v>
                </c:pt>
                <c:pt idx="1">
                  <c:v>526.51</c:v>
                </c:pt>
                <c:pt idx="2">
                  <c:v>516.20000000000005</c:v>
                </c:pt>
                <c:pt idx="3">
                  <c:v>495.27</c:v>
                </c:pt>
                <c:pt idx="4">
                  <c:v>452.68</c:v>
                </c:pt>
              </c:numCache>
            </c:numRef>
          </c:val>
          <c:extLst>
            <c:ext xmlns:c16="http://schemas.microsoft.com/office/drawing/2014/chart" uri="{C3380CC4-5D6E-409C-BE32-E72D297353CC}">
              <c16:uniqueId val="{00000000-C58E-401A-A67F-1634F3EF2A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C58E-401A-A67F-1634F3EF2A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113.34</c:v>
                </c:pt>
                <c:pt idx="1">
                  <c:v>116.53</c:v>
                </c:pt>
                <c:pt idx="2">
                  <c:v>115.72</c:v>
                </c:pt>
                <c:pt idx="3">
                  <c:v>110.67</c:v>
                </c:pt>
                <c:pt idx="4">
                  <c:v>113.08</c:v>
                </c:pt>
              </c:numCache>
            </c:numRef>
          </c:val>
          <c:extLst>
            <c:ext xmlns:c16="http://schemas.microsoft.com/office/drawing/2014/chart" uri="{C3380CC4-5D6E-409C-BE32-E72D297353CC}">
              <c16:uniqueId val="{00000000-C27B-4AD6-97B3-479368FFE7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C27B-4AD6-97B3-479368FFE7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149.52000000000001</c:v>
                </c:pt>
                <c:pt idx="1">
                  <c:v>144.76</c:v>
                </c:pt>
                <c:pt idx="2">
                  <c:v>145.87</c:v>
                </c:pt>
                <c:pt idx="3">
                  <c:v>153.57</c:v>
                </c:pt>
                <c:pt idx="4">
                  <c:v>150.9</c:v>
                </c:pt>
              </c:numCache>
            </c:numRef>
          </c:val>
          <c:extLst>
            <c:ext xmlns:c16="http://schemas.microsoft.com/office/drawing/2014/chart" uri="{C3380CC4-5D6E-409C-BE32-E72D297353CC}">
              <c16:uniqueId val="{00000000-011A-490B-81F2-C035414E3E8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011A-490B-81F2-C035414E3E8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40"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野辺地町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13094</v>
      </c>
      <c r="AM8" s="61"/>
      <c r="AN8" s="61"/>
      <c r="AO8" s="61"/>
      <c r="AP8" s="61"/>
      <c r="AQ8" s="61"/>
      <c r="AR8" s="61"/>
      <c r="AS8" s="61"/>
      <c r="AT8" s="52">
        <f>データ!$S$6</f>
        <v>81.680000000000007</v>
      </c>
      <c r="AU8" s="53"/>
      <c r="AV8" s="53"/>
      <c r="AW8" s="53"/>
      <c r="AX8" s="53"/>
      <c r="AY8" s="53"/>
      <c r="AZ8" s="53"/>
      <c r="BA8" s="53"/>
      <c r="BB8" s="54">
        <f>データ!$T$6</f>
        <v>160.31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53.71</v>
      </c>
      <c r="J10" s="53"/>
      <c r="K10" s="53"/>
      <c r="L10" s="53"/>
      <c r="M10" s="53"/>
      <c r="N10" s="53"/>
      <c r="O10" s="64"/>
      <c r="P10" s="54">
        <f>データ!$P$6</f>
        <v>99.48</v>
      </c>
      <c r="Q10" s="54"/>
      <c r="R10" s="54"/>
      <c r="S10" s="54"/>
      <c r="T10" s="54"/>
      <c r="U10" s="54"/>
      <c r="V10" s="54"/>
      <c r="W10" s="61">
        <f>データ!$Q$6</f>
        <v>3080</v>
      </c>
      <c r="X10" s="61"/>
      <c r="Y10" s="61"/>
      <c r="Z10" s="61"/>
      <c r="AA10" s="61"/>
      <c r="AB10" s="61"/>
      <c r="AC10" s="61"/>
      <c r="AD10" s="2"/>
      <c r="AE10" s="2"/>
      <c r="AF10" s="2"/>
      <c r="AG10" s="2"/>
      <c r="AH10" s="4"/>
      <c r="AI10" s="4"/>
      <c r="AJ10" s="4"/>
      <c r="AK10" s="4"/>
      <c r="AL10" s="61">
        <f>データ!$U$6</f>
        <v>12888</v>
      </c>
      <c r="AM10" s="61"/>
      <c r="AN10" s="61"/>
      <c r="AO10" s="61"/>
      <c r="AP10" s="61"/>
      <c r="AQ10" s="61"/>
      <c r="AR10" s="61"/>
      <c r="AS10" s="61"/>
      <c r="AT10" s="52">
        <f>データ!$V$6</f>
        <v>24.16</v>
      </c>
      <c r="AU10" s="53"/>
      <c r="AV10" s="53"/>
      <c r="AW10" s="53"/>
      <c r="AX10" s="53"/>
      <c r="AY10" s="53"/>
      <c r="AZ10" s="53"/>
      <c r="BA10" s="53"/>
      <c r="BB10" s="54">
        <f>データ!$W$6</f>
        <v>533.44000000000005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hTXnAyW1Iv5owP4cambaLkH/plNUrMEPdXK54Nyen434hqHs7cLHDCTdJqeMRl5v3ushV25AlhjS6ON7CSANQ==" saltValue="+SnKaCX4h3Y80jx84qNxR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24015</v>
      </c>
      <c r="D6" s="34">
        <f t="shared" si="3"/>
        <v>46</v>
      </c>
      <c r="E6" s="34">
        <f t="shared" si="3"/>
        <v>1</v>
      </c>
      <c r="F6" s="34">
        <f t="shared" si="3"/>
        <v>0</v>
      </c>
      <c r="G6" s="34">
        <f t="shared" si="3"/>
        <v>1</v>
      </c>
      <c r="H6" s="34" t="str">
        <f t="shared" si="3"/>
        <v>青森県　野辺地町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53.71</v>
      </c>
      <c r="P6" s="35">
        <f t="shared" si="3"/>
        <v>99.48</v>
      </c>
      <c r="Q6" s="35">
        <f t="shared" si="3"/>
        <v>3080</v>
      </c>
      <c r="R6" s="35">
        <f t="shared" si="3"/>
        <v>13094</v>
      </c>
      <c r="S6" s="35">
        <f t="shared" si="3"/>
        <v>81.680000000000007</v>
      </c>
      <c r="T6" s="35">
        <f t="shared" si="3"/>
        <v>160.31</v>
      </c>
      <c r="U6" s="35">
        <f t="shared" si="3"/>
        <v>12888</v>
      </c>
      <c r="V6" s="35">
        <f t="shared" si="3"/>
        <v>24.16</v>
      </c>
      <c r="W6" s="35">
        <f t="shared" si="3"/>
        <v>533.44000000000005</v>
      </c>
      <c r="X6" s="36">
        <f>IF(X7="",NA(),X7)</f>
        <v>114.03</v>
      </c>
      <c r="Y6" s="36">
        <f t="shared" ref="Y6:AG6" si="4">IF(Y7="",NA(),Y7)</f>
        <v>117.34</v>
      </c>
      <c r="Z6" s="36">
        <f t="shared" si="4"/>
        <v>116.81</v>
      </c>
      <c r="AA6" s="36">
        <f t="shared" si="4"/>
        <v>111.47</v>
      </c>
      <c r="AB6" s="36">
        <f t="shared" si="4"/>
        <v>113.88</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3701.02</v>
      </c>
      <c r="AU6" s="36">
        <f t="shared" ref="AU6:BC6" si="6">IF(AU7="",NA(),AU7)</f>
        <v>231.62</v>
      </c>
      <c r="AV6" s="36">
        <f t="shared" si="6"/>
        <v>252.44</v>
      </c>
      <c r="AW6" s="36">
        <f t="shared" si="6"/>
        <v>256.83</v>
      </c>
      <c r="AX6" s="36">
        <f t="shared" si="6"/>
        <v>260.16000000000003</v>
      </c>
      <c r="AY6" s="36">
        <f t="shared" si="6"/>
        <v>398.29</v>
      </c>
      <c r="AZ6" s="36">
        <f t="shared" si="6"/>
        <v>388.67</v>
      </c>
      <c r="BA6" s="36">
        <f t="shared" si="6"/>
        <v>355.27</v>
      </c>
      <c r="BB6" s="36">
        <f t="shared" si="6"/>
        <v>359.7</v>
      </c>
      <c r="BC6" s="36">
        <f t="shared" si="6"/>
        <v>362.93</v>
      </c>
      <c r="BD6" s="35" t="str">
        <f>IF(BD7="","",IF(BD7="-","【-】","【"&amp;SUBSTITUTE(TEXT(BD7,"#,##0.00"),"-","△")&amp;"】"))</f>
        <v>【264.97】</v>
      </c>
      <c r="BE6" s="36">
        <f>IF(BE7="",NA(),BE7)</f>
        <v>537.97</v>
      </c>
      <c r="BF6" s="36">
        <f t="shared" ref="BF6:BN6" si="7">IF(BF7="",NA(),BF7)</f>
        <v>526.51</v>
      </c>
      <c r="BG6" s="36">
        <f t="shared" si="7"/>
        <v>516.20000000000005</v>
      </c>
      <c r="BH6" s="36">
        <f t="shared" si="7"/>
        <v>495.27</v>
      </c>
      <c r="BI6" s="36">
        <f t="shared" si="7"/>
        <v>452.68</v>
      </c>
      <c r="BJ6" s="36">
        <f t="shared" si="7"/>
        <v>431</v>
      </c>
      <c r="BK6" s="36">
        <f t="shared" si="7"/>
        <v>422.5</v>
      </c>
      <c r="BL6" s="36">
        <f t="shared" si="7"/>
        <v>458.27</v>
      </c>
      <c r="BM6" s="36">
        <f t="shared" si="7"/>
        <v>447.01</v>
      </c>
      <c r="BN6" s="36">
        <f t="shared" si="7"/>
        <v>439.05</v>
      </c>
      <c r="BO6" s="35" t="str">
        <f>IF(BO7="","",IF(BO7="-","【-】","【"&amp;SUBSTITUTE(TEXT(BO7,"#,##0.00"),"-","△")&amp;"】"))</f>
        <v>【266.61】</v>
      </c>
      <c r="BP6" s="36">
        <f>IF(BP7="",NA(),BP7)</f>
        <v>113.34</v>
      </c>
      <c r="BQ6" s="36">
        <f t="shared" ref="BQ6:BY6" si="8">IF(BQ7="",NA(),BQ7)</f>
        <v>116.53</v>
      </c>
      <c r="BR6" s="36">
        <f t="shared" si="8"/>
        <v>115.72</v>
      </c>
      <c r="BS6" s="36">
        <f t="shared" si="8"/>
        <v>110.67</v>
      </c>
      <c r="BT6" s="36">
        <f t="shared" si="8"/>
        <v>113.08</v>
      </c>
      <c r="BU6" s="36">
        <f t="shared" si="8"/>
        <v>100.82</v>
      </c>
      <c r="BV6" s="36">
        <f t="shared" si="8"/>
        <v>101.64</v>
      </c>
      <c r="BW6" s="36">
        <f t="shared" si="8"/>
        <v>96.77</v>
      </c>
      <c r="BX6" s="36">
        <f t="shared" si="8"/>
        <v>95.81</v>
      </c>
      <c r="BY6" s="36">
        <f t="shared" si="8"/>
        <v>95.26</v>
      </c>
      <c r="BZ6" s="35" t="str">
        <f>IF(BZ7="","",IF(BZ7="-","【-】","【"&amp;SUBSTITUTE(TEXT(BZ7,"#,##0.00"),"-","△")&amp;"】"))</f>
        <v>【103.24】</v>
      </c>
      <c r="CA6" s="36">
        <f>IF(CA7="",NA(),CA7)</f>
        <v>149.52000000000001</v>
      </c>
      <c r="CB6" s="36">
        <f t="shared" ref="CB6:CJ6" si="9">IF(CB7="",NA(),CB7)</f>
        <v>144.76</v>
      </c>
      <c r="CC6" s="36">
        <f t="shared" si="9"/>
        <v>145.87</v>
      </c>
      <c r="CD6" s="36">
        <f t="shared" si="9"/>
        <v>153.57</v>
      </c>
      <c r="CE6" s="36">
        <f t="shared" si="9"/>
        <v>150.9</v>
      </c>
      <c r="CF6" s="36">
        <f t="shared" si="9"/>
        <v>179.55</v>
      </c>
      <c r="CG6" s="36">
        <f t="shared" si="9"/>
        <v>179.16</v>
      </c>
      <c r="CH6" s="36">
        <f t="shared" si="9"/>
        <v>187.18</v>
      </c>
      <c r="CI6" s="36">
        <f t="shared" si="9"/>
        <v>189.58</v>
      </c>
      <c r="CJ6" s="36">
        <f t="shared" si="9"/>
        <v>192.82</v>
      </c>
      <c r="CK6" s="35" t="str">
        <f>IF(CK7="","",IF(CK7="-","【-】","【"&amp;SUBSTITUTE(TEXT(CK7,"#,##0.00"),"-","△")&amp;"】"))</f>
        <v>【168.38】</v>
      </c>
      <c r="CL6" s="36">
        <f>IF(CL7="",NA(),CL7)</f>
        <v>45.87</v>
      </c>
      <c r="CM6" s="36">
        <f t="shared" ref="CM6:CU6" si="10">IF(CM7="",NA(),CM7)</f>
        <v>45.85</v>
      </c>
      <c r="CN6" s="36">
        <f t="shared" si="10"/>
        <v>45.87</v>
      </c>
      <c r="CO6" s="36">
        <f t="shared" si="10"/>
        <v>47.85</v>
      </c>
      <c r="CP6" s="36">
        <f t="shared" si="10"/>
        <v>42.2</v>
      </c>
      <c r="CQ6" s="36">
        <f t="shared" si="10"/>
        <v>53.52</v>
      </c>
      <c r="CR6" s="36">
        <f t="shared" si="10"/>
        <v>54.24</v>
      </c>
      <c r="CS6" s="36">
        <f t="shared" si="10"/>
        <v>55.88</v>
      </c>
      <c r="CT6" s="36">
        <f t="shared" si="10"/>
        <v>55.22</v>
      </c>
      <c r="CU6" s="36">
        <f t="shared" si="10"/>
        <v>54.05</v>
      </c>
      <c r="CV6" s="35" t="str">
        <f>IF(CV7="","",IF(CV7="-","【-】","【"&amp;SUBSTITUTE(TEXT(CV7,"#,##0.00"),"-","△")&amp;"】"))</f>
        <v>【60.00】</v>
      </c>
      <c r="CW6" s="36">
        <f>IF(CW7="",NA(),CW7)</f>
        <v>72.709999999999994</v>
      </c>
      <c r="CX6" s="36">
        <f t="shared" ref="CX6:DF6" si="11">IF(CX7="",NA(),CX7)</f>
        <v>71.709999999999994</v>
      </c>
      <c r="CY6" s="36">
        <f t="shared" si="11"/>
        <v>70.62</v>
      </c>
      <c r="CZ6" s="36">
        <f t="shared" si="11"/>
        <v>67.39</v>
      </c>
      <c r="DA6" s="36">
        <f t="shared" si="11"/>
        <v>77.81</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53.28</v>
      </c>
      <c r="DI6" s="36">
        <f t="shared" ref="DI6:DQ6" si="12">IF(DI7="",NA(),DI7)</f>
        <v>54.68</v>
      </c>
      <c r="DJ6" s="36">
        <f t="shared" si="12"/>
        <v>56.1</v>
      </c>
      <c r="DK6" s="36">
        <f t="shared" si="12"/>
        <v>57.4</v>
      </c>
      <c r="DL6" s="36">
        <f t="shared" si="12"/>
        <v>59.01</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6">
        <f t="shared" si="13"/>
        <v>10.050000000000001</v>
      </c>
      <c r="DV6" s="36">
        <f t="shared" si="13"/>
        <v>14.52</v>
      </c>
      <c r="DW6" s="36">
        <f t="shared" si="13"/>
        <v>22.32</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24015</v>
      </c>
      <c r="D7" s="38">
        <v>46</v>
      </c>
      <c r="E7" s="38">
        <v>1</v>
      </c>
      <c r="F7" s="38">
        <v>0</v>
      </c>
      <c r="G7" s="38">
        <v>1</v>
      </c>
      <c r="H7" s="38" t="s">
        <v>93</v>
      </c>
      <c r="I7" s="38" t="s">
        <v>94</v>
      </c>
      <c r="J7" s="38" t="s">
        <v>95</v>
      </c>
      <c r="K7" s="38" t="s">
        <v>96</v>
      </c>
      <c r="L7" s="38" t="s">
        <v>97</v>
      </c>
      <c r="M7" s="38" t="s">
        <v>98</v>
      </c>
      <c r="N7" s="39" t="s">
        <v>99</v>
      </c>
      <c r="O7" s="39">
        <v>53.71</v>
      </c>
      <c r="P7" s="39">
        <v>99.48</v>
      </c>
      <c r="Q7" s="39">
        <v>3080</v>
      </c>
      <c r="R7" s="39">
        <v>13094</v>
      </c>
      <c r="S7" s="39">
        <v>81.680000000000007</v>
      </c>
      <c r="T7" s="39">
        <v>160.31</v>
      </c>
      <c r="U7" s="39">
        <v>12888</v>
      </c>
      <c r="V7" s="39">
        <v>24.16</v>
      </c>
      <c r="W7" s="39">
        <v>533.44000000000005</v>
      </c>
      <c r="X7" s="39">
        <v>114.03</v>
      </c>
      <c r="Y7" s="39">
        <v>117.34</v>
      </c>
      <c r="Z7" s="39">
        <v>116.81</v>
      </c>
      <c r="AA7" s="39">
        <v>111.47</v>
      </c>
      <c r="AB7" s="39">
        <v>113.88</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3701.02</v>
      </c>
      <c r="AU7" s="39">
        <v>231.62</v>
      </c>
      <c r="AV7" s="39">
        <v>252.44</v>
      </c>
      <c r="AW7" s="39">
        <v>256.83</v>
      </c>
      <c r="AX7" s="39">
        <v>260.16000000000003</v>
      </c>
      <c r="AY7" s="39">
        <v>398.29</v>
      </c>
      <c r="AZ7" s="39">
        <v>388.67</v>
      </c>
      <c r="BA7" s="39">
        <v>355.27</v>
      </c>
      <c r="BB7" s="39">
        <v>359.7</v>
      </c>
      <c r="BC7" s="39">
        <v>362.93</v>
      </c>
      <c r="BD7" s="39">
        <v>264.97000000000003</v>
      </c>
      <c r="BE7" s="39">
        <v>537.97</v>
      </c>
      <c r="BF7" s="39">
        <v>526.51</v>
      </c>
      <c r="BG7" s="39">
        <v>516.20000000000005</v>
      </c>
      <c r="BH7" s="39">
        <v>495.27</v>
      </c>
      <c r="BI7" s="39">
        <v>452.68</v>
      </c>
      <c r="BJ7" s="39">
        <v>431</v>
      </c>
      <c r="BK7" s="39">
        <v>422.5</v>
      </c>
      <c r="BL7" s="39">
        <v>458.27</v>
      </c>
      <c r="BM7" s="39">
        <v>447.01</v>
      </c>
      <c r="BN7" s="39">
        <v>439.05</v>
      </c>
      <c r="BO7" s="39">
        <v>266.61</v>
      </c>
      <c r="BP7" s="39">
        <v>113.34</v>
      </c>
      <c r="BQ7" s="39">
        <v>116.53</v>
      </c>
      <c r="BR7" s="39">
        <v>115.72</v>
      </c>
      <c r="BS7" s="39">
        <v>110.67</v>
      </c>
      <c r="BT7" s="39">
        <v>113.08</v>
      </c>
      <c r="BU7" s="39">
        <v>100.82</v>
      </c>
      <c r="BV7" s="39">
        <v>101.64</v>
      </c>
      <c r="BW7" s="39">
        <v>96.77</v>
      </c>
      <c r="BX7" s="39">
        <v>95.81</v>
      </c>
      <c r="BY7" s="39">
        <v>95.26</v>
      </c>
      <c r="BZ7" s="39">
        <v>103.24</v>
      </c>
      <c r="CA7" s="39">
        <v>149.52000000000001</v>
      </c>
      <c r="CB7" s="39">
        <v>144.76</v>
      </c>
      <c r="CC7" s="39">
        <v>145.87</v>
      </c>
      <c r="CD7" s="39">
        <v>153.57</v>
      </c>
      <c r="CE7" s="39">
        <v>150.9</v>
      </c>
      <c r="CF7" s="39">
        <v>179.55</v>
      </c>
      <c r="CG7" s="39">
        <v>179.16</v>
      </c>
      <c r="CH7" s="39">
        <v>187.18</v>
      </c>
      <c r="CI7" s="39">
        <v>189.58</v>
      </c>
      <c r="CJ7" s="39">
        <v>192.82</v>
      </c>
      <c r="CK7" s="39">
        <v>168.38</v>
      </c>
      <c r="CL7" s="39">
        <v>45.87</v>
      </c>
      <c r="CM7" s="39">
        <v>45.85</v>
      </c>
      <c r="CN7" s="39">
        <v>45.87</v>
      </c>
      <c r="CO7" s="39">
        <v>47.85</v>
      </c>
      <c r="CP7" s="39">
        <v>42.2</v>
      </c>
      <c r="CQ7" s="39">
        <v>53.52</v>
      </c>
      <c r="CR7" s="39">
        <v>54.24</v>
      </c>
      <c r="CS7" s="39">
        <v>55.88</v>
      </c>
      <c r="CT7" s="39">
        <v>55.22</v>
      </c>
      <c r="CU7" s="39">
        <v>54.05</v>
      </c>
      <c r="CV7" s="39">
        <v>60</v>
      </c>
      <c r="CW7" s="39">
        <v>72.709999999999994</v>
      </c>
      <c r="CX7" s="39">
        <v>71.709999999999994</v>
      </c>
      <c r="CY7" s="39">
        <v>70.62</v>
      </c>
      <c r="CZ7" s="39">
        <v>67.39</v>
      </c>
      <c r="DA7" s="39">
        <v>77.81</v>
      </c>
      <c r="DB7" s="39">
        <v>81.459999999999994</v>
      </c>
      <c r="DC7" s="39">
        <v>81.680000000000007</v>
      </c>
      <c r="DD7" s="39">
        <v>80.989999999999995</v>
      </c>
      <c r="DE7" s="39">
        <v>80.930000000000007</v>
      </c>
      <c r="DF7" s="39">
        <v>80.510000000000005</v>
      </c>
      <c r="DG7" s="39">
        <v>89.8</v>
      </c>
      <c r="DH7" s="39">
        <v>53.28</v>
      </c>
      <c r="DI7" s="39">
        <v>54.68</v>
      </c>
      <c r="DJ7" s="39">
        <v>56.1</v>
      </c>
      <c r="DK7" s="39">
        <v>57.4</v>
      </c>
      <c r="DL7" s="39">
        <v>59.01</v>
      </c>
      <c r="DM7" s="39">
        <v>47.7</v>
      </c>
      <c r="DN7" s="39">
        <v>48.14</v>
      </c>
      <c r="DO7" s="39">
        <v>46.61</v>
      </c>
      <c r="DP7" s="39">
        <v>47.97</v>
      </c>
      <c r="DQ7" s="39">
        <v>49.12</v>
      </c>
      <c r="DR7" s="39">
        <v>49.59</v>
      </c>
      <c r="DS7" s="39">
        <v>0</v>
      </c>
      <c r="DT7" s="39">
        <v>0</v>
      </c>
      <c r="DU7" s="39">
        <v>10.050000000000001</v>
      </c>
      <c r="DV7" s="39">
        <v>14.52</v>
      </c>
      <c r="DW7" s="39">
        <v>22.32</v>
      </c>
      <c r="DX7" s="39">
        <v>7.26</v>
      </c>
      <c r="DY7" s="39">
        <v>11.13</v>
      </c>
      <c r="DZ7" s="39">
        <v>10.84</v>
      </c>
      <c r="EA7" s="39">
        <v>15.33</v>
      </c>
      <c r="EB7" s="39">
        <v>16.760000000000002</v>
      </c>
      <c r="EC7" s="39">
        <v>19.440000000000001</v>
      </c>
      <c r="ED7" s="39">
        <v>0</v>
      </c>
      <c r="EE7" s="39">
        <v>0</v>
      </c>
      <c r="EF7" s="39">
        <v>0</v>
      </c>
      <c r="EG7" s="39">
        <v>0</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四戸　俊彰</cp:lastModifiedBy>
  <cp:lastPrinted>2021-01-19T01:45:44Z</cp:lastPrinted>
  <dcterms:created xsi:type="dcterms:W3CDTF">2020-12-04T02:02:41Z</dcterms:created>
  <dcterms:modified xsi:type="dcterms:W3CDTF">2021-01-19T01:46:18Z</dcterms:modified>
  <cp:category/>
</cp:coreProperties>
</file>