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R1 経営比較分析表\"/>
    </mc:Choice>
  </mc:AlternateContent>
  <xr:revisionPtr revIDLastSave="0" documentId="13_ncr:1_{1AF7DE99-02C8-45B5-A8A4-B3407A313A9C}" xr6:coauthVersionLast="46" xr6:coauthVersionMax="46" xr10:uidLastSave="{00000000-0000-0000-0000-000000000000}"/>
  <workbookProtection workbookAlgorithmName="SHA-512" workbookHashValue="NaHuUBMeR4rfmdqqxqyV6qVyVnLvUjXFyk/gAC9zp1b2+EmyXaLFlQWdSCWq+u97k8a1PuUKz8oXNcSdGb2mDQ==" workbookSaltValue="nv3RdApd/cSs/Mhi4IehG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<sst xmlns="http://schemas.openxmlformats.org/spreadsheetml/2006/main" count="231" uniqueCount="114">
  <si>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</si>
  <si>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</si>
  <si>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</si>
  <si>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</si>
  <si>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</si>
  <si>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</si>
  <si>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</si>
  <si>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</si>
  <si>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</si>
  <si>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</si>
  <si>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</si>
  <si>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</si>
  <si>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</si>
  <si>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</si>
  <si>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</si>
  <si>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</si>
  <si>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</si>
  <si>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</si>
  <si>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</si>
  <si>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</si>
  <si>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</si>
  <si>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</si>
  <si>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</si>
  <si>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</si>
  <si>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</si>
  <si>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</si>
  <si>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</si>
  <si>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</si>
  <si>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</si>
  <si>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</si>
  <si>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</si>
  <si>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</si>
  <si>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</si>
  <si>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</si>
  <si>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</si>
  <si>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</si>
  <si>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</si>
  <si>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</si>
  <si>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</si>
  <si>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</si>
  <si>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</si>
  <si>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</si>
  <si>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</si>
  <si>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</si>
  <si>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</si>
  <si>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</si>
  <si>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</si>
  <si>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</si>
  <si>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</si>
  <si>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</si>
  <si>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</si>
  <si>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</si>
  <si>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</si>
  <si>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</si>
  <si>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</si>
  <si>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</si>
  <si>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</si>
  <si>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</si>
  <si>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</si>
  <si>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</si>
  <si>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</si>
  <si>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</si>
  <si>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</si>
  <si>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</si>
  <si>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</si>
  <si>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</si>
  <si>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</si>
  <si>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</si>
  <si>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</si>
  <si>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</si>
  <si>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</si>
  <si>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</si>
  <si>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</si>
  <si>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</si>
  <si>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</si>
  <si>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</si>
  <si>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</si>
  <si>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</si>
  <si>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</si>
  <si>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</si>
  <si>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</si>
  <si>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</si>
  <si>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</si>
  <si>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</si>
  <si>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</si>
  <si>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</si>
  <si>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</si>
  <si>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</si>
  <si>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</si>
  <si>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</si>
  <si>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</si>
  <si>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</si>
  <si>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</si>
  <si>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久吉ダム水道企業団</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</si>
  <si>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</si>
  <si>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</si>
  <si>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</si>
  <si>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</si>
  <si>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</si>
  <si>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</si>
  <si>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</si>
  <si>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</si>
  <si>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</si>
  <si>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</si>
  <si>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</si>
  <si>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</si>
  <si>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</si>
  <si>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</si>
  <si>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</si>
  <si>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</si>
  <si>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</si>
  <si>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③管路更新率のとおり管路の更新を行ってきているが、①有形固定資産減価償却率及び②管路経年化率が示すとおり、資産の老朽化が進んできているため、引き続き老朽管の更新と施設の機器の更新を計画的に行っていく予定である。
</t>
    <rPh sb="2" eb="4">
      <t>カンロ</t>
    </rPh>
    <rPh sb="4" eb="6">
      <t>コウシン</t>
    </rPh>
    <rPh sb="6" eb="7">
      <t>リツ</t>
    </rPh>
    <rPh sb="11" eb="13">
      <t>カンロ</t>
    </rPh>
    <rPh sb="14" eb="16">
      <t>コウシン</t>
    </rPh>
    <rPh sb="17" eb="18">
      <t>オコナ</t>
    </rPh>
    <rPh sb="27" eb="29">
      <t>ユウケイ</t>
    </rPh>
    <rPh sb="29" eb="31">
      <t>コテイ</t>
    </rPh>
    <rPh sb="31" eb="33">
      <t>シサン</t>
    </rPh>
    <rPh sb="33" eb="35">
      <t>ゲンカ</t>
    </rPh>
    <rPh sb="35" eb="37">
      <t>ショウキャク</t>
    </rPh>
    <rPh sb="37" eb="38">
      <t>リツ</t>
    </rPh>
    <rPh sb="38" eb="39">
      <t>オヨ</t>
    </rPh>
    <rPh sb="41" eb="43">
      <t>カンロ</t>
    </rPh>
    <rPh sb="43" eb="46">
      <t>ケイネンカ</t>
    </rPh>
    <rPh sb="46" eb="47">
      <t>リツ</t>
    </rPh>
    <rPh sb="48" eb="49">
      <t>シメ</t>
    </rPh>
    <rPh sb="54" eb="56">
      <t>シサン</t>
    </rPh>
    <rPh sb="57" eb="60">
      <t>ロウキュウカ</t>
    </rPh>
    <rPh sb="61" eb="62">
      <t>スス</t>
    </rPh>
    <rPh sb="71" eb="72">
      <t>ヒ</t>
    </rPh>
    <rPh sb="73" eb="74">
      <t>ツヅ</t>
    </rPh>
    <rPh sb="75" eb="77">
      <t>ロウキュウ</t>
    </rPh>
    <rPh sb="77" eb="78">
      <t>カン</t>
    </rPh>
    <rPh sb="79" eb="81">
      <t>コウシン</t>
    </rPh>
    <rPh sb="82" eb="84">
      <t>シセツ</t>
    </rPh>
    <rPh sb="85" eb="87">
      <t>キキ</t>
    </rPh>
    <rPh sb="88" eb="90">
      <t>コウシン</t>
    </rPh>
    <rPh sb="91" eb="93">
      <t>ケイカク</t>
    </rPh>
    <rPh sb="93" eb="94">
      <t>テキ</t>
    </rPh>
    <rPh sb="95" eb="96">
      <t>オコナ</t>
    </rPh>
    <rPh sb="100" eb="102">
      <t>ヨテイ</t>
    </rPh>
    <phoneticPr fontId="4"/>
  </si>
  <si>
    <t xml:space="preserve">　①経常収支比率100％以上、②累積欠損金比率も0％となっており健全な経営水準を保てている。しかしながら、債務の支払能力を表す③流動比率が類似団体値と比べて非常に低い結果となっている。これは、④企業債残高対給水収益比率が極めて高い数値となっており、年間の償還元金が高額であることが要因となっている。見込みでは償還のピークが令和4年度となっているため、引き続き経費削減に取り組み⑤料金回収率及び⑥給水原価のさらなる改善を目標に経営の健全化に努めていく。
　⑧有収率については、類似団体値と比較すると低い数値となっているが、昨年度の当該値と比較すると若干ではあるが増加している。まず、有収率が低い要因は、人口減少や節水意識の高まりにより収益につながる有収水量が減少していることが考えられる。しかし分母となる配水量を表す⑦施設利用率の減少は、漏水等を含む無効水量の減少を示しており、結果有収率の増加に繋がっている。今後は漏水量の減少のため、給水区域内の巡回を徹底し有収率のさらなる向上に努める。
</t>
    <rPh sb="16" eb="18">
      <t>ルイセキ</t>
    </rPh>
    <rPh sb="18" eb="21">
      <t>ケッソンキン</t>
    </rPh>
    <rPh sb="21" eb="23">
      <t>ヒリツ</t>
    </rPh>
    <rPh sb="35" eb="37">
      <t>ケイエイ</t>
    </rPh>
    <rPh sb="40" eb="41">
      <t>タモ</t>
    </rPh>
    <rPh sb="53" eb="55">
      <t>サイム</t>
    </rPh>
    <rPh sb="56" eb="58">
      <t>シハラ</t>
    </rPh>
    <rPh sb="58" eb="60">
      <t>ノウリョク</t>
    </rPh>
    <rPh sb="61" eb="62">
      <t>アラワ</t>
    </rPh>
    <rPh sb="69" eb="71">
      <t>ルイジ</t>
    </rPh>
    <rPh sb="71" eb="73">
      <t>ダンタイ</t>
    </rPh>
    <rPh sb="73" eb="74">
      <t>チ</t>
    </rPh>
    <rPh sb="75" eb="76">
      <t>クラ</t>
    </rPh>
    <rPh sb="78" eb="80">
      <t>ヒジョウ</t>
    </rPh>
    <rPh sb="97" eb="99">
      <t>キギョウ</t>
    </rPh>
    <rPh sb="99" eb="100">
      <t>サイ</t>
    </rPh>
    <rPh sb="100" eb="102">
      <t>ザンダカ</t>
    </rPh>
    <rPh sb="102" eb="103">
      <t>タイ</t>
    </rPh>
    <rPh sb="103" eb="105">
      <t>キュウスイ</t>
    </rPh>
    <rPh sb="105" eb="107">
      <t>シュウエキ</t>
    </rPh>
    <rPh sb="107" eb="109">
      <t>ヒリツ</t>
    </rPh>
    <rPh sb="110" eb="111">
      <t>キワ</t>
    </rPh>
    <rPh sb="113" eb="114">
      <t>タカ</t>
    </rPh>
    <rPh sb="115" eb="117">
      <t>スウチ</t>
    </rPh>
    <rPh sb="124" eb="126">
      <t>ネンカン</t>
    </rPh>
    <rPh sb="127" eb="129">
      <t>ショウカン</t>
    </rPh>
    <rPh sb="129" eb="131">
      <t>ガンキン</t>
    </rPh>
    <rPh sb="132" eb="134">
      <t>コウガク</t>
    </rPh>
    <rPh sb="140" eb="142">
      <t>ヨウイン</t>
    </rPh>
    <rPh sb="149" eb="151">
      <t>ミコ</t>
    </rPh>
    <rPh sb="154" eb="156">
      <t>ショウカン</t>
    </rPh>
    <rPh sb="161" eb="163">
      <t>レイワ</t>
    </rPh>
    <rPh sb="164" eb="165">
      <t>ネン</t>
    </rPh>
    <rPh sb="165" eb="166">
      <t>ド</t>
    </rPh>
    <rPh sb="175" eb="176">
      <t>ヒ</t>
    </rPh>
    <rPh sb="177" eb="178">
      <t>ツヅ</t>
    </rPh>
    <rPh sb="179" eb="181">
      <t>ケイヒ</t>
    </rPh>
    <rPh sb="181" eb="183">
      <t>サクゲン</t>
    </rPh>
    <rPh sb="184" eb="185">
      <t>ト</t>
    </rPh>
    <rPh sb="186" eb="187">
      <t>ク</t>
    </rPh>
    <rPh sb="189" eb="191">
      <t>リョウキン</t>
    </rPh>
    <rPh sb="191" eb="193">
      <t>カイシュウ</t>
    </rPh>
    <rPh sb="193" eb="194">
      <t>リツ</t>
    </rPh>
    <rPh sb="194" eb="195">
      <t>オヨ</t>
    </rPh>
    <rPh sb="197" eb="199">
      <t>キュウスイ</t>
    </rPh>
    <rPh sb="199" eb="201">
      <t>ゲンカ</t>
    </rPh>
    <rPh sb="206" eb="208">
      <t>カイゼン</t>
    </rPh>
    <rPh sb="209" eb="211">
      <t>モクヒョウ</t>
    </rPh>
    <rPh sb="212" eb="214">
      <t>ケイエイ</t>
    </rPh>
    <rPh sb="215" eb="218">
      <t>ケンゼンカ</t>
    </rPh>
    <rPh sb="219" eb="220">
      <t>ツト</t>
    </rPh>
    <rPh sb="228" eb="230">
      <t>ユウシュウ</t>
    </rPh>
    <rPh sb="230" eb="231">
      <t>リツ</t>
    </rPh>
    <rPh sb="237" eb="239">
      <t>ルイジ</t>
    </rPh>
    <rPh sb="239" eb="241">
      <t>ダンタイ</t>
    </rPh>
    <rPh sb="241" eb="242">
      <t>チ</t>
    </rPh>
    <rPh sb="243" eb="245">
      <t>ヒカク</t>
    </rPh>
    <rPh sb="248" eb="249">
      <t>ヒク</t>
    </rPh>
    <rPh sb="250" eb="252">
      <t>スウチ</t>
    </rPh>
    <rPh sb="260" eb="263">
      <t>サクネンド</t>
    </rPh>
    <rPh sb="264" eb="266">
      <t>トウガイ</t>
    </rPh>
    <rPh sb="266" eb="267">
      <t>アタイ</t>
    </rPh>
    <rPh sb="268" eb="270">
      <t>ヒカク</t>
    </rPh>
    <rPh sb="273" eb="275">
      <t>ジャッカン</t>
    </rPh>
    <rPh sb="280" eb="282">
      <t>ゾウカ</t>
    </rPh>
    <rPh sb="290" eb="292">
      <t>ユウシュウ</t>
    </rPh>
    <rPh sb="292" eb="293">
      <t>リツ</t>
    </rPh>
    <rPh sb="294" eb="295">
      <t>ヒク</t>
    </rPh>
    <rPh sb="296" eb="298">
      <t>ヨウイン</t>
    </rPh>
    <rPh sb="300" eb="302">
      <t>ジンコウ</t>
    </rPh>
    <rPh sb="302" eb="304">
      <t>ゲンショウ</t>
    </rPh>
    <rPh sb="305" eb="307">
      <t>セッスイ</t>
    </rPh>
    <rPh sb="307" eb="309">
      <t>イシキ</t>
    </rPh>
    <rPh sb="310" eb="311">
      <t>タカ</t>
    </rPh>
    <rPh sb="316" eb="318">
      <t>シュウエキ</t>
    </rPh>
    <rPh sb="323" eb="325">
      <t>ユウシュウ</t>
    </rPh>
    <rPh sb="325" eb="327">
      <t>スイリョウ</t>
    </rPh>
    <rPh sb="328" eb="330">
      <t>ゲンショウ</t>
    </rPh>
    <rPh sb="337" eb="338">
      <t>カンガ</t>
    </rPh>
    <rPh sb="346" eb="348">
      <t>ブンボ</t>
    </rPh>
    <rPh sb="351" eb="353">
      <t>ハイスイ</t>
    </rPh>
    <rPh sb="353" eb="354">
      <t>リョウ</t>
    </rPh>
    <rPh sb="355" eb="356">
      <t>アラワ</t>
    </rPh>
    <rPh sb="358" eb="360">
      <t>シセツ</t>
    </rPh>
    <rPh sb="360" eb="362">
      <t>リヨウ</t>
    </rPh>
    <rPh sb="362" eb="363">
      <t>リツ</t>
    </rPh>
    <rPh sb="364" eb="366">
      <t>ゲンショウ</t>
    </rPh>
    <rPh sb="368" eb="370">
      <t>ロウスイ</t>
    </rPh>
    <rPh sb="370" eb="371">
      <t>トウ</t>
    </rPh>
    <rPh sb="372" eb="373">
      <t>フク</t>
    </rPh>
    <rPh sb="374" eb="376">
      <t>ムコウ</t>
    </rPh>
    <rPh sb="376" eb="378">
      <t>スイリョウ</t>
    </rPh>
    <rPh sb="379" eb="381">
      <t>ゲンショウ</t>
    </rPh>
    <rPh sb="382" eb="383">
      <t>シメ</t>
    </rPh>
    <rPh sb="388" eb="390">
      <t>ケッカ</t>
    </rPh>
    <rPh sb="390" eb="393">
      <t>ユウシュウリツ</t>
    </rPh>
    <rPh sb="394" eb="396">
      <t>ゾウカ</t>
    </rPh>
    <rPh sb="397" eb="398">
      <t>ツナ</t>
    </rPh>
    <rPh sb="404" eb="406">
      <t>コンゴ</t>
    </rPh>
    <rPh sb="407" eb="409">
      <t>ロウスイ</t>
    </rPh>
    <rPh sb="409" eb="410">
      <t>リョウ</t>
    </rPh>
    <rPh sb="411" eb="413">
      <t>ゲンショウ</t>
    </rPh>
    <rPh sb="417" eb="419">
      <t>キュウスイ</t>
    </rPh>
    <rPh sb="419" eb="421">
      <t>クイキ</t>
    </rPh>
    <rPh sb="421" eb="422">
      <t>ナイ</t>
    </rPh>
    <rPh sb="423" eb="425">
      <t>ジュンカイ</t>
    </rPh>
    <rPh sb="426" eb="428">
      <t>テッテイ</t>
    </rPh>
    <rPh sb="429" eb="432">
      <t>ユウシュウリツ</t>
    </rPh>
    <rPh sb="437" eb="439">
      <t>コウジョウ</t>
    </rPh>
    <rPh sb="440" eb="441">
      <t>ツト</t>
    </rPh>
    <phoneticPr fontId="4"/>
  </si>
  <si>
    <t>　現時点で経常収支比率は100％以上であり累積欠損金も出ておらず経営の健全性を維持してきているが、毎期の償還元金が高額となっているため、これからも経費削減に取り組んでいく。
　資産の老朽化対策としては、有収率が低い要因となっている耐用年数を超えた水道管の更新及び施設の機器の更新を計画的に進めていく予定である。なお、更新に必要な財源は経常費用からの捻出が困難なため起債に頼らざるを得ない状態である。
　また今後、給水人口の減少に伴い水需要の減少が予測されることから施設のスペックダウンや費用の平準化も図りながら経営の健全化に努めていく。</t>
    <rPh sb="1" eb="2">
      <t>ゲン</t>
    </rPh>
    <rPh sb="2" eb="4">
      <t>ジテン</t>
    </rPh>
    <rPh sb="21" eb="23">
      <t>ルイセキ</t>
    </rPh>
    <rPh sb="23" eb="26">
      <t>ケッソンキン</t>
    </rPh>
    <rPh sb="27" eb="28">
      <t>デ</t>
    </rPh>
    <rPh sb="49" eb="51">
      <t>マイキ</t>
    </rPh>
    <rPh sb="52" eb="54">
      <t>ショウカン</t>
    </rPh>
    <rPh sb="54" eb="56">
      <t>ガンキン</t>
    </rPh>
    <rPh sb="57" eb="59">
      <t>コウガク</t>
    </rPh>
    <rPh sb="73" eb="75">
      <t>ケイヒ</t>
    </rPh>
    <rPh sb="75" eb="77">
      <t>サクゲン</t>
    </rPh>
    <rPh sb="78" eb="79">
      <t>ト</t>
    </rPh>
    <rPh sb="80" eb="81">
      <t>ク</t>
    </rPh>
    <rPh sb="88" eb="90">
      <t>シサン</t>
    </rPh>
    <rPh sb="91" eb="93">
      <t>ロウキュウ</t>
    </rPh>
    <rPh sb="93" eb="94">
      <t>カ</t>
    </rPh>
    <rPh sb="94" eb="96">
      <t>タイサク</t>
    </rPh>
    <rPh sb="101" eb="104">
      <t>ユウシュウリツ</t>
    </rPh>
    <rPh sb="105" eb="106">
      <t>ヒク</t>
    </rPh>
    <rPh sb="107" eb="109">
      <t>ヨウイン</t>
    </rPh>
    <rPh sb="115" eb="117">
      <t>タイヨウ</t>
    </rPh>
    <rPh sb="117" eb="119">
      <t>ネンスウ</t>
    </rPh>
    <rPh sb="120" eb="121">
      <t>コ</t>
    </rPh>
    <rPh sb="123" eb="125">
      <t>スイドウ</t>
    </rPh>
    <rPh sb="125" eb="126">
      <t>カン</t>
    </rPh>
    <rPh sb="127" eb="129">
      <t>コウシン</t>
    </rPh>
    <rPh sb="129" eb="130">
      <t>オヨ</t>
    </rPh>
    <rPh sb="131" eb="133">
      <t>シセツ</t>
    </rPh>
    <rPh sb="134" eb="136">
      <t>キキ</t>
    </rPh>
    <rPh sb="137" eb="139">
      <t>コウシン</t>
    </rPh>
    <rPh sb="140" eb="142">
      <t>ケイカク</t>
    </rPh>
    <rPh sb="142" eb="143">
      <t>テキ</t>
    </rPh>
    <rPh sb="144" eb="145">
      <t>スス</t>
    </rPh>
    <rPh sb="149" eb="151">
      <t>ヨテイ</t>
    </rPh>
    <rPh sb="164" eb="166">
      <t>ザイゲン</t>
    </rPh>
    <rPh sb="203" eb="205">
      <t>コンゴ</t>
    </rPh>
    <rPh sb="206" eb="208">
      <t>キュウスイ</t>
    </rPh>
    <rPh sb="208" eb="210">
      <t>ジンコウ</t>
    </rPh>
    <rPh sb="211" eb="213">
      <t>ゲンショウ</t>
    </rPh>
    <rPh sb="214" eb="215">
      <t>トモナ</t>
    </rPh>
    <rPh sb="216" eb="217">
      <t>ミズ</t>
    </rPh>
    <rPh sb="217" eb="219">
      <t>ジュヨウ</t>
    </rPh>
    <rPh sb="220" eb="222">
      <t>ゲンショウ</t>
    </rPh>
    <rPh sb="223" eb="225">
      <t>ヨソク</t>
    </rPh>
    <rPh sb="232" eb="234">
      <t>シセツ</t>
    </rPh>
    <rPh sb="243" eb="245">
      <t>ヒヨウ</t>
    </rPh>
    <rPh sb="246" eb="248">
      <t>ヘイジュン</t>
    </rPh>
    <rPh sb="248" eb="249">
      <t>カ</t>
    </rPh>
    <rPh sb="250" eb="251">
      <t>ハカ</t>
    </rPh>
    <rPh sb="255" eb="257">
      <t>ケイエイ</t>
    </rPh>
    <rPh sb="258" eb="261">
      <t>ケンゼンカ</t>
    </rPh>
    <rPh sb="262" eb="2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</si>
</sst>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c:v>
                </c:pt>
                <c:pt idx="2">
                  <c:v>0.05</c:v>
                </c:pt>
                <c:pt idx="3">
                  <c:v>7.0000000000000007E-2</c:v>
                </c:pt>
                <c:pt idx="4">
                  <c:v>0.03</c:v>
                </c:pt>
              </c:numCache>
            </c:numRef>
          </c:val>
          <c:extLst>
            <c:ext xmlns:c16="http://schemas.microsoft.com/office/drawing/2014/chart" uri="{C3380CC4-5D6E-409C-BE32-E72D297353CC}">
              <c16:uniqueId val="{00000000-EF72-43EF-8889-60A32FA606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0.47</c:v>
                </c:pt>
              </c:numCache>
            </c:numRef>
          </c:val>
          <c:smooth val="0"/>
          <c:extLst>
            <c:ext xmlns:c16="http://schemas.microsoft.com/office/drawing/2014/chart" uri="{C3380CC4-5D6E-409C-BE32-E72D297353CC}">
              <c16:uniqueId val="{00000001-EF72-43EF-8889-60A32FA606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54.41</c:v>
                </c:pt>
                <c:pt idx="1">
                  <c:v>49.43</c:v>
                </c:pt>
                <c:pt idx="2">
                  <c:v>49.26</c:v>
                </c:pt>
                <c:pt idx="3">
                  <c:v>48.71</c:v>
                </c:pt>
                <c:pt idx="4">
                  <c:v>47.22</c:v>
                </c:pt>
              </c:numCache>
            </c:numRef>
          </c:val>
          <c:extLst>
            <c:ext xmlns:c16="http://schemas.microsoft.com/office/drawing/2014/chart" uri="{C3380CC4-5D6E-409C-BE32-E72D297353CC}">
              <c16:uniqueId val="{00000000-0874-4D99-94B4-3FDAD52006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49.64</c:v>
                </c:pt>
              </c:numCache>
            </c:numRef>
          </c:val>
          <c:smooth val="0"/>
          <c:extLst>
            <c:ext xmlns:c16="http://schemas.microsoft.com/office/drawing/2014/chart" uri="{C3380CC4-5D6E-409C-BE32-E72D297353CC}">
              <c16:uniqueId val="{00000001-0874-4D99-94B4-3FDAD52006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58.97</c:v>
                </c:pt>
                <c:pt idx="1">
                  <c:v>63.65</c:v>
                </c:pt>
                <c:pt idx="2">
                  <c:v>63.12</c:v>
                </c:pt>
                <c:pt idx="3">
                  <c:v>62.27</c:v>
                </c:pt>
                <c:pt idx="4">
                  <c:v>63.82</c:v>
                </c:pt>
              </c:numCache>
            </c:numRef>
          </c:val>
          <c:extLst>
            <c:ext xmlns:c16="http://schemas.microsoft.com/office/drawing/2014/chart" uri="{C3380CC4-5D6E-409C-BE32-E72D297353CC}">
              <c16:uniqueId val="{00000000-2FB4-425F-96AB-CE2AF2A9B8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78.09</c:v>
                </c:pt>
              </c:numCache>
            </c:numRef>
          </c:val>
          <c:smooth val="0"/>
          <c:extLst>
            <c:ext xmlns:c16="http://schemas.microsoft.com/office/drawing/2014/chart" uri="{C3380CC4-5D6E-409C-BE32-E72D297353CC}">
              <c16:uniqueId val="{00000001-2FB4-425F-96AB-CE2AF2A9B8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125.21</c:v>
                </c:pt>
                <c:pt idx="1">
                  <c:v>126.74</c:v>
                </c:pt>
                <c:pt idx="2">
                  <c:v>125.59</c:v>
                </c:pt>
                <c:pt idx="3">
                  <c:v>128.13</c:v>
                </c:pt>
                <c:pt idx="4">
                  <c:v>127.38</c:v>
                </c:pt>
              </c:numCache>
            </c:numRef>
          </c:val>
          <c:extLst>
            <c:ext xmlns:c16="http://schemas.microsoft.com/office/drawing/2014/chart" uri="{C3380CC4-5D6E-409C-BE32-E72D297353CC}">
              <c16:uniqueId val="{00000000-F655-4334-9C4A-97C924CF1F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104.35</c:v>
                </c:pt>
              </c:numCache>
            </c:numRef>
          </c:val>
          <c:smooth val="0"/>
          <c:extLst>
            <c:ext xmlns:c16="http://schemas.microsoft.com/office/drawing/2014/chart" uri="{C3380CC4-5D6E-409C-BE32-E72D297353CC}">
              <c16:uniqueId val="{00000001-F655-4334-9C4A-97C924CF1F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40.590000000000003</c:v>
                </c:pt>
                <c:pt idx="1">
                  <c:v>42.57</c:v>
                </c:pt>
                <c:pt idx="2">
                  <c:v>44.5</c:v>
                </c:pt>
                <c:pt idx="3">
                  <c:v>46.4</c:v>
                </c:pt>
                <c:pt idx="4">
                  <c:v>48.16</c:v>
                </c:pt>
              </c:numCache>
            </c:numRef>
          </c:val>
          <c:extLst>
            <c:ext xmlns:c16="http://schemas.microsoft.com/office/drawing/2014/chart" uri="{C3380CC4-5D6E-409C-BE32-E72D297353CC}">
              <c16:uniqueId val="{00000000-170B-4E28-BE33-8F33CADFCD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47.31</c:v>
                </c:pt>
              </c:numCache>
            </c:numRef>
          </c:val>
          <c:smooth val="0"/>
          <c:extLst>
            <c:ext xmlns:c16="http://schemas.microsoft.com/office/drawing/2014/chart" uri="{C3380CC4-5D6E-409C-BE32-E72D297353CC}">
              <c16:uniqueId val="{00000001-170B-4E28-BE33-8F33CADFCD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17.88</c:v>
                </c:pt>
                <c:pt idx="2">
                  <c:v>19.11</c:v>
                </c:pt>
                <c:pt idx="3">
                  <c:v>20.72</c:v>
                </c:pt>
                <c:pt idx="4">
                  <c:v>20.72</c:v>
                </c:pt>
              </c:numCache>
            </c:numRef>
          </c:val>
          <c:extLst>
            <c:ext xmlns:c16="http://schemas.microsoft.com/office/drawing/2014/chart" uri="{C3380CC4-5D6E-409C-BE32-E72D297353CC}">
              <c16:uniqueId val="{00000000-156A-4031-996D-401284E5EB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16.77</c:v>
                </c:pt>
              </c:numCache>
            </c:numRef>
          </c:val>
          <c:smooth val="0"/>
          <c:extLst>
            <c:ext xmlns:c16="http://schemas.microsoft.com/office/drawing/2014/chart" uri="{C3380CC4-5D6E-409C-BE32-E72D297353CC}">
              <c16:uniqueId val="{00000001-156A-4031-996D-401284E5EB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1-4184-B8C0-0EF50E9C18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21.69</c:v>
                </c:pt>
              </c:numCache>
            </c:numRef>
          </c:val>
          <c:smooth val="0"/>
          <c:extLst>
            <c:ext xmlns:c16="http://schemas.microsoft.com/office/drawing/2014/chart" uri="{C3380CC4-5D6E-409C-BE32-E72D297353CC}">
              <c16:uniqueId val="{00000001-0141-4184-B8C0-0EF50E9C18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12.26</c:v>
                </c:pt>
                <c:pt idx="1">
                  <c:v>13.28</c:v>
                </c:pt>
                <c:pt idx="2">
                  <c:v>16.420000000000002</c:v>
                </c:pt>
                <c:pt idx="3">
                  <c:v>14.15</c:v>
                </c:pt>
                <c:pt idx="4">
                  <c:v>16.350000000000001</c:v>
                </c:pt>
              </c:numCache>
            </c:numRef>
          </c:val>
          <c:extLst>
            <c:ext xmlns:c16="http://schemas.microsoft.com/office/drawing/2014/chart" uri="{C3380CC4-5D6E-409C-BE32-E72D297353CC}">
              <c16:uniqueId val="{00000000-46CC-416C-9FC0-9F4A5E7511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301.04000000000002</c:v>
                </c:pt>
              </c:numCache>
            </c:numRef>
          </c:val>
          <c:smooth val="0"/>
          <c:extLst>
            <c:ext xmlns:c16="http://schemas.microsoft.com/office/drawing/2014/chart" uri="{C3380CC4-5D6E-409C-BE32-E72D297353CC}">
              <c16:uniqueId val="{00000001-46CC-416C-9FC0-9F4A5E7511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1264.8499999999999</c:v>
                </c:pt>
                <c:pt idx="1">
                  <c:v>1175.28</c:v>
                </c:pt>
                <c:pt idx="2">
                  <c:v>1110.52</c:v>
                </c:pt>
                <c:pt idx="3">
                  <c:v>1043.0999999999999</c:v>
                </c:pt>
                <c:pt idx="4">
                  <c:v>970.07</c:v>
                </c:pt>
              </c:numCache>
            </c:numRef>
          </c:val>
          <c:extLst>
            <c:ext xmlns:c16="http://schemas.microsoft.com/office/drawing/2014/chart" uri="{C3380CC4-5D6E-409C-BE32-E72D297353CC}">
              <c16:uniqueId val="{00000000-0A48-4C22-A346-1FEFFF89D5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551.62</c:v>
                </c:pt>
              </c:numCache>
            </c:numRef>
          </c:val>
          <c:smooth val="0"/>
          <c:extLst>
            <c:ext xmlns:c16="http://schemas.microsoft.com/office/drawing/2014/chart" uri="{C3380CC4-5D6E-409C-BE32-E72D297353CC}">
              <c16:uniqueId val="{00000001-0A48-4C22-A346-1FEFFF89D5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75.83</c:v>
                </c:pt>
                <c:pt idx="1">
                  <c:v>77.61</c:v>
                </c:pt>
                <c:pt idx="2">
                  <c:v>77.33</c:v>
                </c:pt>
                <c:pt idx="3">
                  <c:v>81.069999999999993</c:v>
                </c:pt>
                <c:pt idx="4">
                  <c:v>83.02</c:v>
                </c:pt>
              </c:numCache>
            </c:numRef>
          </c:val>
          <c:extLst>
            <c:ext xmlns:c16="http://schemas.microsoft.com/office/drawing/2014/chart" uri="{C3380CC4-5D6E-409C-BE32-E72D297353CC}">
              <c16:uniqueId val="{00000000-68C6-4220-903A-00EA00C3CC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87.11</c:v>
                </c:pt>
              </c:numCache>
            </c:numRef>
          </c:val>
          <c:smooth val="0"/>
          <c:extLst>
            <c:ext xmlns:c16="http://schemas.microsoft.com/office/drawing/2014/chart" uri="{C3380CC4-5D6E-409C-BE32-E72D297353CC}">
              <c16:uniqueId val="{00000001-68C6-4220-903A-00EA00C3CC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417.33</c:v>
                </c:pt>
                <c:pt idx="1">
                  <c:v>416.27</c:v>
                </c:pt>
                <c:pt idx="2">
                  <c:v>414.31</c:v>
                </c:pt>
                <c:pt idx="3">
                  <c:v>397.96</c:v>
                </c:pt>
                <c:pt idx="4">
                  <c:v>387.59</c:v>
                </c:pt>
              </c:numCache>
            </c:numRef>
          </c:val>
          <c:extLst>
            <c:ext xmlns:c16="http://schemas.microsoft.com/office/drawing/2014/chart" uri="{C3380CC4-5D6E-409C-BE32-E72D297353CC}">
              <c16:uniqueId val="{00000000-8941-42D0-9883-F625674904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223.98</c:v>
                </c:pt>
              </c:numCache>
            </c:numRef>
          </c:val>
          <c:smooth val="0"/>
          <c:extLst>
            <c:ext xmlns:c16="http://schemas.microsoft.com/office/drawing/2014/chart" uri="{C3380CC4-5D6E-409C-BE32-E72D297353CC}">
              <c16:uniqueId val="{00000001-8941-42D0-9883-F625674904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青森県　久吉ダム水道企業団</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48.83</v>
      </c>
      <c r="J10" s="71"/>
      <c r="K10" s="71"/>
      <c r="L10" s="71"/>
      <c r="M10" s="71"/>
      <c r="N10" s="71"/>
      <c r="O10" s="72"/>
      <c r="P10" s="73">
        <f>データ!$P$6</f>
        <v>85.61</v>
      </c>
      <c r="Q10" s="73"/>
      <c r="R10" s="73"/>
      <c r="S10" s="73"/>
      <c r="T10" s="73"/>
      <c r="U10" s="73"/>
      <c r="V10" s="73"/>
      <c r="W10" s="74">
        <f>データ!$Q$6</f>
        <v>5921</v>
      </c>
      <c r="X10" s="74"/>
      <c r="Y10" s="74"/>
      <c r="Z10" s="74"/>
      <c r="AA10" s="74"/>
      <c r="AB10" s="74"/>
      <c r="AC10" s="74"/>
      <c r="AD10" s="2"/>
      <c r="AE10" s="2"/>
      <c r="AF10" s="2"/>
      <c r="AG10" s="2"/>
      <c r="AH10" s="4"/>
      <c r="AI10" s="4"/>
      <c r="AJ10" s="4"/>
      <c r="AK10" s="4"/>
      <c r="AL10" s="74">
        <f>データ!$U$6</f>
        <v>9909</v>
      </c>
      <c r="AM10" s="74"/>
      <c r="AN10" s="74"/>
      <c r="AO10" s="74"/>
      <c r="AP10" s="74"/>
      <c r="AQ10" s="74"/>
      <c r="AR10" s="74"/>
      <c r="AS10" s="74"/>
      <c r="AT10" s="70">
        <f>データ!$V$6</f>
        <v>13.81</v>
      </c>
      <c r="AU10" s="71"/>
      <c r="AV10" s="71"/>
      <c r="AW10" s="71"/>
      <c r="AX10" s="71"/>
      <c r="AY10" s="71"/>
      <c r="AZ10" s="71"/>
      <c r="BA10" s="71"/>
      <c r="BB10" s="73">
        <f>データ!$W$6</f>
        <v>717.52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VhLjq8MyXu4CZsDt0dYPr/la0/GHSw9yJjgNM+yI7uGT6m0E7kE+WOFhiCpzkMHH8X+r1BkF2GNo9w9avdznQ==" saltValue="O7vRn7Rok7GLJ62zjPtl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28681</v>
      </c>
      <c r="D6" s="34">
        <f t="shared" si="3"/>
        <v>46</v>
      </c>
      <c r="E6" s="34">
        <f t="shared" si="3"/>
        <v>1</v>
      </c>
      <c r="F6" s="34">
        <f t="shared" si="3"/>
        <v>0</v>
      </c>
      <c r="G6" s="34">
        <f t="shared" si="3"/>
        <v>1</v>
      </c>
      <c r="H6" s="34" t="str">
        <f t="shared" si="3"/>
        <v>青森県　久吉ダム水道企業団</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48.83</v>
      </c>
      <c r="P6" s="35">
        <f t="shared" si="3"/>
        <v>85.61</v>
      </c>
      <c r="Q6" s="35">
        <f t="shared" si="3"/>
        <v>5921</v>
      </c>
      <c r="R6" s="35" t="str">
        <f t="shared" si="3"/>
        <v>-</v>
      </c>
      <c r="S6" s="35" t="str">
        <f t="shared" si="3"/>
        <v>-</v>
      </c>
      <c r="T6" s="35" t="str">
        <f t="shared" si="3"/>
        <v>-</v>
      </c>
      <c r="U6" s="35">
        <f t="shared" si="3"/>
        <v>9909</v>
      </c>
      <c r="V6" s="35">
        <f t="shared" si="3"/>
        <v>13.81</v>
      </c>
      <c r="W6" s="35">
        <f t="shared" si="3"/>
        <v>717.52</v>
      </c>
      <c r="X6" s="36">
        <f>IF(X7="",NA(),X7)</f>
        <v>125.21</v>
      </c>
      <c r="Y6" s="36">
        <f t="shared" ref="Y6:AG6" si="4">IF(Y7="",NA(),Y7)</f>
        <v>126.74</v>
      </c>
      <c r="Z6" s="36">
        <f t="shared" si="4"/>
        <v>125.59</v>
      </c>
      <c r="AA6" s="36">
        <f t="shared" si="4"/>
        <v>128.13</v>
      </c>
      <c r="AB6" s="36">
        <f t="shared" si="4"/>
        <v>127.38</v>
      </c>
      <c r="AC6" s="36">
        <f t="shared" si="4"/>
        <v>111.06</v>
      </c>
      <c r="AD6" s="36">
        <f t="shared" si="4"/>
        <v>111.34</v>
      </c>
      <c r="AE6" s="36">
        <f t="shared" si="4"/>
        <v>110.02</v>
      </c>
      <c r="AF6" s="36">
        <f t="shared" si="4"/>
        <v>108.76</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21.69</v>
      </c>
      <c r="AS6" s="35" t="str">
        <f>IF(AS7="","",IF(AS7="-","【-】","【"&amp;SUBSTITUTE(TEXT(AS7,"#,##0.00"),"-","△")&amp;"】"))</f>
        <v>【1.08】</v>
      </c>
      <c r="AT6" s="36">
        <f>IF(AT7="",NA(),AT7)</f>
        <v>12.26</v>
      </c>
      <c r="AU6" s="36">
        <f t="shared" ref="AU6:BC6" si="6">IF(AU7="",NA(),AU7)</f>
        <v>13.28</v>
      </c>
      <c r="AV6" s="36">
        <f t="shared" si="6"/>
        <v>16.420000000000002</v>
      </c>
      <c r="AW6" s="36">
        <f t="shared" si="6"/>
        <v>14.15</v>
      </c>
      <c r="AX6" s="36">
        <f t="shared" si="6"/>
        <v>16.350000000000001</v>
      </c>
      <c r="AY6" s="36">
        <f t="shared" si="6"/>
        <v>398.29</v>
      </c>
      <c r="AZ6" s="36">
        <f t="shared" si="6"/>
        <v>388.67</v>
      </c>
      <c r="BA6" s="36">
        <f t="shared" si="6"/>
        <v>355.27</v>
      </c>
      <c r="BB6" s="36">
        <f t="shared" si="6"/>
        <v>359.7</v>
      </c>
      <c r="BC6" s="36">
        <f t="shared" si="6"/>
        <v>301.04000000000002</v>
      </c>
      <c r="BD6" s="35" t="str">
        <f>IF(BD7="","",IF(BD7="-","【-】","【"&amp;SUBSTITUTE(TEXT(BD7,"#,##0.00"),"-","△")&amp;"】"))</f>
        <v>【264.97】</v>
      </c>
      <c r="BE6" s="36">
        <f>IF(BE7="",NA(),BE7)</f>
        <v>1264.8499999999999</v>
      </c>
      <c r="BF6" s="36">
        <f t="shared" ref="BF6:BN6" si="7">IF(BF7="",NA(),BF7)</f>
        <v>1175.28</v>
      </c>
      <c r="BG6" s="36">
        <f t="shared" si="7"/>
        <v>1110.52</v>
      </c>
      <c r="BH6" s="36">
        <f t="shared" si="7"/>
        <v>1043.0999999999999</v>
      </c>
      <c r="BI6" s="36">
        <f t="shared" si="7"/>
        <v>970.07</v>
      </c>
      <c r="BJ6" s="36">
        <f t="shared" si="7"/>
        <v>431</v>
      </c>
      <c r="BK6" s="36">
        <f t="shared" si="7"/>
        <v>422.5</v>
      </c>
      <c r="BL6" s="36">
        <f t="shared" si="7"/>
        <v>458.27</v>
      </c>
      <c r="BM6" s="36">
        <f t="shared" si="7"/>
        <v>447.01</v>
      </c>
      <c r="BN6" s="36">
        <f t="shared" si="7"/>
        <v>551.62</v>
      </c>
      <c r="BO6" s="35" t="str">
        <f>IF(BO7="","",IF(BO7="-","【-】","【"&amp;SUBSTITUTE(TEXT(BO7,"#,##0.00"),"-","△")&amp;"】"))</f>
        <v>【266.61】</v>
      </c>
      <c r="BP6" s="36">
        <f>IF(BP7="",NA(),BP7)</f>
        <v>75.83</v>
      </c>
      <c r="BQ6" s="36">
        <f t="shared" ref="BQ6:BY6" si="8">IF(BQ7="",NA(),BQ7)</f>
        <v>77.61</v>
      </c>
      <c r="BR6" s="36">
        <f t="shared" si="8"/>
        <v>77.33</v>
      </c>
      <c r="BS6" s="36">
        <f t="shared" si="8"/>
        <v>81.069999999999993</v>
      </c>
      <c r="BT6" s="36">
        <f t="shared" si="8"/>
        <v>83.02</v>
      </c>
      <c r="BU6" s="36">
        <f t="shared" si="8"/>
        <v>100.82</v>
      </c>
      <c r="BV6" s="36">
        <f t="shared" si="8"/>
        <v>101.64</v>
      </c>
      <c r="BW6" s="36">
        <f t="shared" si="8"/>
        <v>96.77</v>
      </c>
      <c r="BX6" s="36">
        <f t="shared" si="8"/>
        <v>95.81</v>
      </c>
      <c r="BY6" s="36">
        <f t="shared" si="8"/>
        <v>87.11</v>
      </c>
      <c r="BZ6" s="35" t="str">
        <f>IF(BZ7="","",IF(BZ7="-","【-】","【"&amp;SUBSTITUTE(TEXT(BZ7,"#,##0.00"),"-","△")&amp;"】"))</f>
        <v>【103.24】</v>
      </c>
      <c r="CA6" s="36">
        <f>IF(CA7="",NA(),CA7)</f>
        <v>417.33</v>
      </c>
      <c r="CB6" s="36">
        <f t="shared" ref="CB6:CJ6" si="9">IF(CB7="",NA(),CB7)</f>
        <v>416.27</v>
      </c>
      <c r="CC6" s="36">
        <f t="shared" si="9"/>
        <v>414.31</v>
      </c>
      <c r="CD6" s="36">
        <f t="shared" si="9"/>
        <v>397.96</v>
      </c>
      <c r="CE6" s="36">
        <f t="shared" si="9"/>
        <v>387.59</v>
      </c>
      <c r="CF6" s="36">
        <f t="shared" si="9"/>
        <v>179.55</v>
      </c>
      <c r="CG6" s="36">
        <f t="shared" si="9"/>
        <v>179.16</v>
      </c>
      <c r="CH6" s="36">
        <f t="shared" si="9"/>
        <v>187.18</v>
      </c>
      <c r="CI6" s="36">
        <f t="shared" si="9"/>
        <v>189.58</v>
      </c>
      <c r="CJ6" s="36">
        <f t="shared" si="9"/>
        <v>223.98</v>
      </c>
      <c r="CK6" s="35" t="str">
        <f>IF(CK7="","",IF(CK7="-","【-】","【"&amp;SUBSTITUTE(TEXT(CK7,"#,##0.00"),"-","△")&amp;"】"))</f>
        <v>【168.38】</v>
      </c>
      <c r="CL6" s="36">
        <f>IF(CL7="",NA(),CL7)</f>
        <v>54.41</v>
      </c>
      <c r="CM6" s="36">
        <f t="shared" ref="CM6:CU6" si="10">IF(CM7="",NA(),CM7)</f>
        <v>49.43</v>
      </c>
      <c r="CN6" s="36">
        <f t="shared" si="10"/>
        <v>49.26</v>
      </c>
      <c r="CO6" s="36">
        <f t="shared" si="10"/>
        <v>48.71</v>
      </c>
      <c r="CP6" s="36">
        <f t="shared" si="10"/>
        <v>47.22</v>
      </c>
      <c r="CQ6" s="36">
        <f t="shared" si="10"/>
        <v>53.52</v>
      </c>
      <c r="CR6" s="36">
        <f t="shared" si="10"/>
        <v>54.24</v>
      </c>
      <c r="CS6" s="36">
        <f t="shared" si="10"/>
        <v>55.88</v>
      </c>
      <c r="CT6" s="36">
        <f t="shared" si="10"/>
        <v>55.22</v>
      </c>
      <c r="CU6" s="36">
        <f t="shared" si="10"/>
        <v>49.64</v>
      </c>
      <c r="CV6" s="35" t="str">
        <f>IF(CV7="","",IF(CV7="-","【-】","【"&amp;SUBSTITUTE(TEXT(CV7,"#,##0.00"),"-","△")&amp;"】"))</f>
        <v>【60.00】</v>
      </c>
      <c r="CW6" s="36">
        <f>IF(CW7="",NA(),CW7)</f>
        <v>58.97</v>
      </c>
      <c r="CX6" s="36">
        <f t="shared" ref="CX6:DF6" si="11">IF(CX7="",NA(),CX7)</f>
        <v>63.65</v>
      </c>
      <c r="CY6" s="36">
        <f t="shared" si="11"/>
        <v>63.12</v>
      </c>
      <c r="CZ6" s="36">
        <f t="shared" si="11"/>
        <v>62.27</v>
      </c>
      <c r="DA6" s="36">
        <f t="shared" si="11"/>
        <v>63.82</v>
      </c>
      <c r="DB6" s="36">
        <f t="shared" si="11"/>
        <v>81.459999999999994</v>
      </c>
      <c r="DC6" s="36">
        <f t="shared" si="11"/>
        <v>81.680000000000007</v>
      </c>
      <c r="DD6" s="36">
        <f t="shared" si="11"/>
        <v>80.989999999999995</v>
      </c>
      <c r="DE6" s="36">
        <f t="shared" si="11"/>
        <v>80.930000000000007</v>
      </c>
      <c r="DF6" s="36">
        <f t="shared" si="11"/>
        <v>78.09</v>
      </c>
      <c r="DG6" s="35" t="str">
        <f>IF(DG7="","",IF(DG7="-","【-】","【"&amp;SUBSTITUTE(TEXT(DG7,"#,##0.00"),"-","△")&amp;"】"))</f>
        <v>【89.80】</v>
      </c>
      <c r="DH6" s="36">
        <f>IF(DH7="",NA(),DH7)</f>
        <v>40.590000000000003</v>
      </c>
      <c r="DI6" s="36">
        <f t="shared" ref="DI6:DQ6" si="12">IF(DI7="",NA(),DI7)</f>
        <v>42.57</v>
      </c>
      <c r="DJ6" s="36">
        <f t="shared" si="12"/>
        <v>44.5</v>
      </c>
      <c r="DK6" s="36">
        <f t="shared" si="12"/>
        <v>46.4</v>
      </c>
      <c r="DL6" s="36">
        <f t="shared" si="12"/>
        <v>48.16</v>
      </c>
      <c r="DM6" s="36">
        <f t="shared" si="12"/>
        <v>47.7</v>
      </c>
      <c r="DN6" s="36">
        <f t="shared" si="12"/>
        <v>48.14</v>
      </c>
      <c r="DO6" s="36">
        <f t="shared" si="12"/>
        <v>46.61</v>
      </c>
      <c r="DP6" s="36">
        <f t="shared" si="12"/>
        <v>47.97</v>
      </c>
      <c r="DQ6" s="36">
        <f t="shared" si="12"/>
        <v>47.31</v>
      </c>
      <c r="DR6" s="35" t="str">
        <f>IF(DR7="","",IF(DR7="-","【-】","【"&amp;SUBSTITUTE(TEXT(DR7,"#,##0.00"),"-","△")&amp;"】"))</f>
        <v>【49.59】</v>
      </c>
      <c r="DS6" s="35">
        <f>IF(DS7="",NA(),DS7)</f>
        <v>0</v>
      </c>
      <c r="DT6" s="36">
        <f t="shared" ref="DT6:EB6" si="13">IF(DT7="",NA(),DT7)</f>
        <v>17.88</v>
      </c>
      <c r="DU6" s="36">
        <f t="shared" si="13"/>
        <v>19.11</v>
      </c>
      <c r="DV6" s="36">
        <f t="shared" si="13"/>
        <v>20.72</v>
      </c>
      <c r="DW6" s="36">
        <f t="shared" si="13"/>
        <v>20.72</v>
      </c>
      <c r="DX6" s="36">
        <f t="shared" si="13"/>
        <v>7.26</v>
      </c>
      <c r="DY6" s="36">
        <f t="shared" si="13"/>
        <v>11.13</v>
      </c>
      <c r="DZ6" s="36">
        <f t="shared" si="13"/>
        <v>10.84</v>
      </c>
      <c r="EA6" s="36">
        <f t="shared" si="13"/>
        <v>15.33</v>
      </c>
      <c r="EB6" s="36">
        <f t="shared" si="13"/>
        <v>16.77</v>
      </c>
      <c r="EC6" s="35" t="str">
        <f>IF(EC7="","",IF(EC7="-","【-】","【"&amp;SUBSTITUTE(TEXT(EC7,"#,##0.00"),"-","△")&amp;"】"))</f>
        <v>【19.44】</v>
      </c>
      <c r="ED6" s="35">
        <f>IF(ED7="",NA(),ED7)</f>
        <v>0</v>
      </c>
      <c r="EE6" s="36">
        <f t="shared" ref="EE6:EM6" si="14">IF(EE7="",NA(),EE7)</f>
        <v>0.1</v>
      </c>
      <c r="EF6" s="36">
        <f t="shared" si="14"/>
        <v>0.05</v>
      </c>
      <c r="EG6" s="36">
        <f t="shared" si="14"/>
        <v>7.0000000000000007E-2</v>
      </c>
      <c r="EH6" s="36">
        <f t="shared" si="14"/>
        <v>0.03</v>
      </c>
      <c r="EI6" s="36">
        <f t="shared" si="14"/>
        <v>1.65</v>
      </c>
      <c r="EJ6" s="36">
        <f t="shared" si="14"/>
        <v>0.47</v>
      </c>
      <c r="EK6" s="36">
        <f t="shared" si="14"/>
        <v>0.39</v>
      </c>
      <c r="EL6" s="36">
        <f t="shared" si="14"/>
        <v>0.43</v>
      </c>
      <c r="EM6" s="36">
        <f t="shared" si="14"/>
        <v>0.47</v>
      </c>
      <c r="EN6" s="35" t="str">
        <f>IF(EN7="","",IF(EN7="-","【-】","【"&amp;SUBSTITUTE(TEXT(EN7,"#,##0.00"),"-","△")&amp;"】"))</f>
        <v>【0.68】</v>
      </c>
    </row>
    <row r="7" spans="1:144" s="37" customFormat="1" x14ac:dyDescent="0.15">
      <c r="A7" s="29"/>
      <c r="B7" s="38">
        <v>2019</v>
      </c>
      <c r="C7" s="38">
        <v>28681</v>
      </c>
      <c r="D7" s="38">
        <v>46</v>
      </c>
      <c r="E7" s="38">
        <v>1</v>
      </c>
      <c r="F7" s="38">
        <v>0</v>
      </c>
      <c r="G7" s="38">
        <v>1</v>
      </c>
      <c r="H7" s="38" t="s">
        <v>93</v>
      </c>
      <c r="I7" s="38" t="s">
        <v>94</v>
      </c>
      <c r="J7" s="38" t="s">
        <v>95</v>
      </c>
      <c r="K7" s="38" t="s">
        <v>96</v>
      </c>
      <c r="L7" s="38" t="s">
        <v>97</v>
      </c>
      <c r="M7" s="38" t="s">
        <v>98</v>
      </c>
      <c r="N7" s="39" t="s">
        <v>99</v>
      </c>
      <c r="O7" s="39">
        <v>48.83</v>
      </c>
      <c r="P7" s="39">
        <v>85.61</v>
      </c>
      <c r="Q7" s="39">
        <v>5921</v>
      </c>
      <c r="R7" s="39" t="s">
        <v>99</v>
      </c>
      <c r="S7" s="39" t="s">
        <v>99</v>
      </c>
      <c r="T7" s="39" t="s">
        <v>99</v>
      </c>
      <c r="U7" s="39">
        <v>9909</v>
      </c>
      <c r="V7" s="39">
        <v>13.81</v>
      </c>
      <c r="W7" s="39">
        <v>717.52</v>
      </c>
      <c r="X7" s="39">
        <v>125.21</v>
      </c>
      <c r="Y7" s="39">
        <v>126.74</v>
      </c>
      <c r="Z7" s="39">
        <v>125.59</v>
      </c>
      <c r="AA7" s="39">
        <v>128.13</v>
      </c>
      <c r="AB7" s="39">
        <v>127.38</v>
      </c>
      <c r="AC7" s="39">
        <v>111.06</v>
      </c>
      <c r="AD7" s="39">
        <v>111.34</v>
      </c>
      <c r="AE7" s="39">
        <v>110.02</v>
      </c>
      <c r="AF7" s="39">
        <v>108.76</v>
      </c>
      <c r="AG7" s="39">
        <v>104.35</v>
      </c>
      <c r="AH7" s="39">
        <v>112.01</v>
      </c>
      <c r="AI7" s="39">
        <v>0</v>
      </c>
      <c r="AJ7" s="39">
        <v>0</v>
      </c>
      <c r="AK7" s="39">
        <v>0</v>
      </c>
      <c r="AL7" s="39">
        <v>0</v>
      </c>
      <c r="AM7" s="39">
        <v>0</v>
      </c>
      <c r="AN7" s="39">
        <v>9.35</v>
      </c>
      <c r="AO7" s="39">
        <v>10.130000000000001</v>
      </c>
      <c r="AP7" s="39">
        <v>7.31</v>
      </c>
      <c r="AQ7" s="39">
        <v>7.48</v>
      </c>
      <c r="AR7" s="39">
        <v>21.69</v>
      </c>
      <c r="AS7" s="39">
        <v>1.08</v>
      </c>
      <c r="AT7" s="39">
        <v>12.26</v>
      </c>
      <c r="AU7" s="39">
        <v>13.28</v>
      </c>
      <c r="AV7" s="39">
        <v>16.420000000000002</v>
      </c>
      <c r="AW7" s="39">
        <v>14.15</v>
      </c>
      <c r="AX7" s="39">
        <v>16.350000000000001</v>
      </c>
      <c r="AY7" s="39">
        <v>398.29</v>
      </c>
      <c r="AZ7" s="39">
        <v>388.67</v>
      </c>
      <c r="BA7" s="39">
        <v>355.27</v>
      </c>
      <c r="BB7" s="39">
        <v>359.7</v>
      </c>
      <c r="BC7" s="39">
        <v>301.04000000000002</v>
      </c>
      <c r="BD7" s="39">
        <v>264.97000000000003</v>
      </c>
      <c r="BE7" s="39">
        <v>1264.8499999999999</v>
      </c>
      <c r="BF7" s="39">
        <v>1175.28</v>
      </c>
      <c r="BG7" s="39">
        <v>1110.52</v>
      </c>
      <c r="BH7" s="39">
        <v>1043.0999999999999</v>
      </c>
      <c r="BI7" s="39">
        <v>970.07</v>
      </c>
      <c r="BJ7" s="39">
        <v>431</v>
      </c>
      <c r="BK7" s="39">
        <v>422.5</v>
      </c>
      <c r="BL7" s="39">
        <v>458.27</v>
      </c>
      <c r="BM7" s="39">
        <v>447.01</v>
      </c>
      <c r="BN7" s="39">
        <v>551.62</v>
      </c>
      <c r="BO7" s="39">
        <v>266.61</v>
      </c>
      <c r="BP7" s="39">
        <v>75.83</v>
      </c>
      <c r="BQ7" s="39">
        <v>77.61</v>
      </c>
      <c r="BR7" s="39">
        <v>77.33</v>
      </c>
      <c r="BS7" s="39">
        <v>81.069999999999993</v>
      </c>
      <c r="BT7" s="39">
        <v>83.02</v>
      </c>
      <c r="BU7" s="39">
        <v>100.82</v>
      </c>
      <c r="BV7" s="39">
        <v>101.64</v>
      </c>
      <c r="BW7" s="39">
        <v>96.77</v>
      </c>
      <c r="BX7" s="39">
        <v>95.81</v>
      </c>
      <c r="BY7" s="39">
        <v>87.11</v>
      </c>
      <c r="BZ7" s="39">
        <v>103.24</v>
      </c>
      <c r="CA7" s="39">
        <v>417.33</v>
      </c>
      <c r="CB7" s="39">
        <v>416.27</v>
      </c>
      <c r="CC7" s="39">
        <v>414.31</v>
      </c>
      <c r="CD7" s="39">
        <v>397.96</v>
      </c>
      <c r="CE7" s="39">
        <v>387.59</v>
      </c>
      <c r="CF7" s="39">
        <v>179.55</v>
      </c>
      <c r="CG7" s="39">
        <v>179.16</v>
      </c>
      <c r="CH7" s="39">
        <v>187.18</v>
      </c>
      <c r="CI7" s="39">
        <v>189.58</v>
      </c>
      <c r="CJ7" s="39">
        <v>223.98</v>
      </c>
      <c r="CK7" s="39">
        <v>168.38</v>
      </c>
      <c r="CL7" s="39">
        <v>54.41</v>
      </c>
      <c r="CM7" s="39">
        <v>49.43</v>
      </c>
      <c r="CN7" s="39">
        <v>49.26</v>
      </c>
      <c r="CO7" s="39">
        <v>48.71</v>
      </c>
      <c r="CP7" s="39">
        <v>47.22</v>
      </c>
      <c r="CQ7" s="39">
        <v>53.52</v>
      </c>
      <c r="CR7" s="39">
        <v>54.24</v>
      </c>
      <c r="CS7" s="39">
        <v>55.88</v>
      </c>
      <c r="CT7" s="39">
        <v>55.22</v>
      </c>
      <c r="CU7" s="39">
        <v>49.64</v>
      </c>
      <c r="CV7" s="39">
        <v>60</v>
      </c>
      <c r="CW7" s="39">
        <v>58.97</v>
      </c>
      <c r="CX7" s="39">
        <v>63.65</v>
      </c>
      <c r="CY7" s="39">
        <v>63.12</v>
      </c>
      <c r="CZ7" s="39">
        <v>62.27</v>
      </c>
      <c r="DA7" s="39">
        <v>63.82</v>
      </c>
      <c r="DB7" s="39">
        <v>81.459999999999994</v>
      </c>
      <c r="DC7" s="39">
        <v>81.680000000000007</v>
      </c>
      <c r="DD7" s="39">
        <v>80.989999999999995</v>
      </c>
      <c r="DE7" s="39">
        <v>80.930000000000007</v>
      </c>
      <c r="DF7" s="39">
        <v>78.09</v>
      </c>
      <c r="DG7" s="39">
        <v>89.8</v>
      </c>
      <c r="DH7" s="39">
        <v>40.590000000000003</v>
      </c>
      <c r="DI7" s="39">
        <v>42.57</v>
      </c>
      <c r="DJ7" s="39">
        <v>44.5</v>
      </c>
      <c r="DK7" s="39">
        <v>46.4</v>
      </c>
      <c r="DL7" s="39">
        <v>48.16</v>
      </c>
      <c r="DM7" s="39">
        <v>47.7</v>
      </c>
      <c r="DN7" s="39">
        <v>48.14</v>
      </c>
      <c r="DO7" s="39">
        <v>46.61</v>
      </c>
      <c r="DP7" s="39">
        <v>47.97</v>
      </c>
      <c r="DQ7" s="39">
        <v>47.31</v>
      </c>
      <c r="DR7" s="39">
        <v>49.59</v>
      </c>
      <c r="DS7" s="39">
        <v>0</v>
      </c>
      <c r="DT7" s="39">
        <v>17.88</v>
      </c>
      <c r="DU7" s="39">
        <v>19.11</v>
      </c>
      <c r="DV7" s="39">
        <v>20.72</v>
      </c>
      <c r="DW7" s="39">
        <v>20.72</v>
      </c>
      <c r="DX7" s="39">
        <v>7.26</v>
      </c>
      <c r="DY7" s="39">
        <v>11.13</v>
      </c>
      <c r="DZ7" s="39">
        <v>10.84</v>
      </c>
      <c r="EA7" s="39">
        <v>15.33</v>
      </c>
      <c r="EB7" s="39">
        <v>16.77</v>
      </c>
      <c r="EC7" s="39">
        <v>19.440000000000001</v>
      </c>
      <c r="ED7" s="39">
        <v>0</v>
      </c>
      <c r="EE7" s="39">
        <v>0.1</v>
      </c>
      <c r="EF7" s="39">
        <v>0.05</v>
      </c>
      <c r="EG7" s="39">
        <v>7.0000000000000007E-2</v>
      </c>
      <c r="EH7" s="39">
        <v>0.03</v>
      </c>
      <c r="EI7" s="39">
        <v>1.65</v>
      </c>
      <c r="EJ7" s="39">
        <v>0.47</v>
      </c>
      <c r="EK7" s="39">
        <v>0.39</v>
      </c>
      <c r="EL7" s="39">
        <v>0.43</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