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72.16.0.2\share\上水道係\08_各種統計等\01_決算統計関係\"/>
    </mc:Choice>
  </mc:AlternateContent>
  <xr:revisionPtr revIDLastSave="0" documentId="13_ncr:1_{303A8753-99DE-4E37-A103-C4858808A67C}" xr6:coauthVersionLast="44" xr6:coauthVersionMax="44" xr10:uidLastSave="{00000000-0000-0000-0000-000000000000}"/>
  <workbookProtection workbookAlgorithmName="SHA-512" workbookHashValue="ePJ8ffCUEFkULqr8d0OGBPTzMC7olqA43DXnuDWR+5hWfcJj6uMBmYPw+WQqlFf3YlO5qYE8qM3kbxBoekGgeQ==" workbookSaltValue="eZCHKl/qv39M77emTwV3L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<sst xmlns="http://schemas.openxmlformats.org/spreadsheetml/2006/main" count="228" uniqueCount="113">
  <si>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</si>
  <si>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</si>
  <si>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</si>
  <si>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</si>
  <si>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</si>
  <si>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</si>
  <si>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</si>
  <si>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</si>
  <si>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</si>
  <si>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</si>
  <si>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</si>
  <si>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</si>
  <si>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</si>
  <si>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</si>
  <si>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</si>
  <si>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</si>
  <si>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</si>
  <si>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</si>
  <si>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</si>
  <si>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</si>
  <si>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</si>
  <si>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</si>
  <si>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</si>
  <si>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</si>
  <si>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</si>
  <si>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</si>
  <si>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</si>
  <si>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</si>
  <si>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</si>
  <si>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</si>
  <si>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</si>
  <si>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</si>
  <si>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</si>
  <si>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</si>
  <si>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</si>
  <si>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</si>
  <si>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</si>
  <si>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</si>
  <si>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</si>
  <si>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</si>
  <si>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</si>
  <si>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</si>
  <si>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</si>
  <si>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</si>
  <si>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</si>
  <si>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</si>
  <si>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</si>
  <si>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</si>
  <si>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</si>
  <si>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</si>
  <si>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</si>
  <si>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</si>
  <si>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</si>
  <si>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</si>
  <si>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</si>
  <si>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</si>
  <si>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</si>
  <si>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</si>
  <si>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</si>
  <si>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</si>
  <si>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</si>
  <si>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</si>
  <si>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</si>
  <si>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</si>
  <si>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</si>
  <si>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</si>
  <si>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</si>
  <si>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</si>
  <si>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</si>
  <si>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</si>
  <si>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</si>
  <si>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</si>
  <si>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</si>
  <si>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</si>
  <si>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</si>
  <si>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</si>
  <si>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</si>
  <si>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</si>
  <si>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</si>
  <si>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</si>
  <si>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</si>
  <si>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</si>
  <si>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</si>
  <si>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</si>
  <si>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</si>
  <si>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</si>
  <si>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</si>
  <si>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</si>
  <si>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</si>
  <si>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</si>
  <si>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</si>
  <si>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</si>
  <si>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</si>
  <si>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</si>
  <si>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</si>
  <si>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</si>
  <si>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</si>
  <si>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</si>
  <si>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</si>
  <si>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</si>
  <si>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</si>
  <si>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</si>
  <si>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</si>
  <si>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</si>
  <si>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</si>
  <si>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</si>
  <si>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</si>
  <si>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</si>
  <si>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</si>
  <si>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</si>
  <si>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類似団体に比べ、資産の老朽度合を示す有形固定資産減価償却率が高く、年々耐用年数を超える管渠が増えてくる傾向にあることから、老朽管の改築・更新計画を策定する必要があります。
施設も老朽化はそれほど進んでいませんが、機械設備等の修繕・更新等を計画的に整備する必要があります。</t>
    <phoneticPr fontId="4"/>
  </si>
  <si>
    <t>人口減少等に伴う収益の減に対し、老朽化する施設の維持管理費が増加し、施設等の更新もほとんど行われていないため、今後は大規模な更新費用が見込まれることから、厳しい財政状況が予想されます。
経営の効率化、施設等の適切な更新などを見据えた投資計画の策定・実行が必要となります。
また、近年の物価の高騰等により今後施設の維持管理費等が全体的に増加していくことが想定されるため、水道料金の見直し等を視野にいれ経営改善の検討を行うことが必要です。</t>
    <phoneticPr fontId="4"/>
  </si>
  <si>
    <t>平成30年度は修繕費等の増加により単年度赤字を計上しましたが、令和元年度においては経常費用の削減により経常収支比率が回復しています。
流動比率については、過去に一般会計が財政難だった時期に基準内繰出金が適切に支出されていなかったことに加え、起債を行わず設備更新等を行っていたことから類似団体に比べ低くなっていますが、近年は増加傾向にあり短期的な債務に対する支払い能力が高まっています。
今後想定される給水人口の減少や節水意識の高まり等により、給水収益の減少が見込まれるため、経営改善を図っていく必要があります。
給水原価は津軽広域水道企業団から全て受水していることから、類似団体と比較しても高くなっており、人口減少等により水需要が減少し、受水に係る基本水量や基本料金の見直し等が想定されることから、費用の削減や業務の効率性を高めていき、給水原価の減少に努める必要があります。</t>
    <rPh sb="67" eb="69">
      <t>リュウドウ</t>
    </rPh>
    <rPh sb="69" eb="71">
      <t>ヒリツ</t>
    </rPh>
    <rPh sb="77" eb="79">
      <t>カコ</t>
    </rPh>
    <rPh sb="80" eb="82">
      <t>イッパン</t>
    </rPh>
    <rPh sb="82" eb="84">
      <t>カイケイ</t>
    </rPh>
    <rPh sb="85" eb="87">
      <t>ザイセイ</t>
    </rPh>
    <rPh sb="87" eb="88">
      <t>ナン</t>
    </rPh>
    <rPh sb="91" eb="93">
      <t>ジキ</t>
    </rPh>
    <rPh sb="94" eb="97">
      <t>キジュンナイ</t>
    </rPh>
    <rPh sb="97" eb="99">
      <t>クリダ</t>
    </rPh>
    <rPh sb="99" eb="100">
      <t>キン</t>
    </rPh>
    <rPh sb="101" eb="103">
      <t>テキセツ</t>
    </rPh>
    <rPh sb="104" eb="106">
      <t>シシュツ</t>
    </rPh>
    <rPh sb="117" eb="118">
      <t>クワ</t>
    </rPh>
    <rPh sb="120" eb="122">
      <t>キサイ</t>
    </rPh>
    <rPh sb="123" eb="124">
      <t>オコナ</t>
    </rPh>
    <rPh sb="126" eb="128">
      <t>セツビ</t>
    </rPh>
    <rPh sb="128" eb="130">
      <t>コウシン</t>
    </rPh>
    <rPh sb="130" eb="131">
      <t>トウ</t>
    </rPh>
    <rPh sb="132" eb="133">
      <t>オコナ</t>
    </rPh>
    <rPh sb="141" eb="143">
      <t>ルイジ</t>
    </rPh>
    <rPh sb="143" eb="145">
      <t>ダンタイ</t>
    </rPh>
    <rPh sb="146" eb="147">
      <t>クラ</t>
    </rPh>
    <rPh sb="148" eb="149">
      <t>ヒク</t>
    </rPh>
    <rPh sb="158" eb="160">
      <t>キンネン</t>
    </rPh>
    <rPh sb="161" eb="163">
      <t>ゾウカ</t>
    </rPh>
    <rPh sb="163" eb="165">
      <t>ケイコウ</t>
    </rPh>
    <rPh sb="168" eb="171">
      <t>タンキテキ</t>
    </rPh>
    <rPh sb="172" eb="174">
      <t>サイム</t>
    </rPh>
    <rPh sb="175" eb="176">
      <t>タイ</t>
    </rPh>
    <rPh sb="178" eb="180">
      <t>シハラ</t>
    </rPh>
    <rPh sb="181" eb="183">
      <t>ノウリョク</t>
    </rPh>
    <rPh sb="184" eb="185">
      <t>タカ</t>
    </rPh>
    <rPh sb="307" eb="308">
      <t>トウ</t>
    </rPh>
    <rPh sb="311" eb="312">
      <t>ミズ</t>
    </rPh>
    <rPh sb="312" eb="314">
      <t>ジュヨウ</t>
    </rPh>
    <rPh sb="315" eb="317">
      <t>ゲンショウ</t>
    </rPh>
    <rPh sb="319" eb="321">
      <t>ジュスイ</t>
    </rPh>
    <rPh sb="322" eb="323">
      <t>カカ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</si>
</sst>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A8-4208-9D9E-7D0A5DFDEB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3EA8-4208-9D9E-7D0A5DFDEB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42.96</c:v>
                </c:pt>
                <c:pt idx="1">
                  <c:v>43.47</c:v>
                </c:pt>
                <c:pt idx="2">
                  <c:v>44.16</c:v>
                </c:pt>
                <c:pt idx="3">
                  <c:v>43.45</c:v>
                </c:pt>
                <c:pt idx="4">
                  <c:v>43.85</c:v>
                </c:pt>
              </c:numCache>
            </c:numRef>
          </c:val>
          <c:extLst>
            <c:ext xmlns:c16="http://schemas.microsoft.com/office/drawing/2014/chart" uri="{C3380CC4-5D6E-409C-BE32-E72D297353CC}">
              <c16:uniqueId val="{00000000-5E36-407A-9672-777D6F9D432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5E36-407A-9672-777D6F9D432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92.62</c:v>
                </c:pt>
                <c:pt idx="1">
                  <c:v>93.31</c:v>
                </c:pt>
                <c:pt idx="2">
                  <c:v>91.47</c:v>
                </c:pt>
                <c:pt idx="3">
                  <c:v>93.08</c:v>
                </c:pt>
                <c:pt idx="4">
                  <c:v>92.17</c:v>
                </c:pt>
              </c:numCache>
            </c:numRef>
          </c:val>
          <c:extLst>
            <c:ext xmlns:c16="http://schemas.microsoft.com/office/drawing/2014/chart" uri="{C3380CC4-5D6E-409C-BE32-E72D297353CC}">
              <c16:uniqueId val="{00000000-1D27-41B2-9EA3-4B5AEB75C81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1D27-41B2-9EA3-4B5AEB75C81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102.45</c:v>
                </c:pt>
                <c:pt idx="1">
                  <c:v>108.68</c:v>
                </c:pt>
                <c:pt idx="2">
                  <c:v>105.24</c:v>
                </c:pt>
                <c:pt idx="3">
                  <c:v>98.26</c:v>
                </c:pt>
                <c:pt idx="4">
                  <c:v>104.99</c:v>
                </c:pt>
              </c:numCache>
            </c:numRef>
          </c:val>
          <c:extLst>
            <c:ext xmlns:c16="http://schemas.microsoft.com/office/drawing/2014/chart" uri="{C3380CC4-5D6E-409C-BE32-E72D297353CC}">
              <c16:uniqueId val="{00000000-0BED-4D19-9995-0C806E541C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0BED-4D19-9995-0C806E541C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56.39</c:v>
                </c:pt>
                <c:pt idx="1">
                  <c:v>58.49</c:v>
                </c:pt>
                <c:pt idx="2">
                  <c:v>57.75</c:v>
                </c:pt>
                <c:pt idx="3">
                  <c:v>59.89</c:v>
                </c:pt>
                <c:pt idx="4">
                  <c:v>62.01</c:v>
                </c:pt>
              </c:numCache>
            </c:numRef>
          </c:val>
          <c:extLst>
            <c:ext xmlns:c16="http://schemas.microsoft.com/office/drawing/2014/chart" uri="{C3380CC4-5D6E-409C-BE32-E72D297353CC}">
              <c16:uniqueId val="{00000000-92CD-4277-BEAA-5742939290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92CD-4277-BEAA-5742939290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2.66</c:v>
                </c:pt>
                <c:pt idx="1">
                  <c:v>5.71</c:v>
                </c:pt>
                <c:pt idx="2">
                  <c:v>5.83</c:v>
                </c:pt>
                <c:pt idx="3">
                  <c:v>6.3</c:v>
                </c:pt>
                <c:pt idx="4">
                  <c:v>6.64</c:v>
                </c:pt>
              </c:numCache>
            </c:numRef>
          </c:val>
          <c:extLst>
            <c:ext xmlns:c16="http://schemas.microsoft.com/office/drawing/2014/chart" uri="{C3380CC4-5D6E-409C-BE32-E72D297353CC}">
              <c16:uniqueId val="{00000000-0156-473A-8A5F-05CC376B23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0156-473A-8A5F-05CC376B23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55-405D-A568-E47163E7E95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B255-405D-A568-E47163E7E95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71.88</c:v>
                </c:pt>
                <c:pt idx="1">
                  <c:v>105.05</c:v>
                </c:pt>
                <c:pt idx="2">
                  <c:v>115.01</c:v>
                </c:pt>
                <c:pt idx="3">
                  <c:v>119.34</c:v>
                </c:pt>
                <c:pt idx="4">
                  <c:v>135.91999999999999</c:v>
                </c:pt>
              </c:numCache>
            </c:numRef>
          </c:val>
          <c:extLst>
            <c:ext xmlns:c16="http://schemas.microsoft.com/office/drawing/2014/chart" uri="{C3380CC4-5D6E-409C-BE32-E72D297353CC}">
              <c16:uniqueId val="{00000000-067D-47D9-B44E-351DBAF8E6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067D-47D9-B44E-351DBAF8E6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388.97</c:v>
                </c:pt>
                <c:pt idx="1">
                  <c:v>356.12</c:v>
                </c:pt>
                <c:pt idx="2">
                  <c:v>328.29</c:v>
                </c:pt>
                <c:pt idx="3">
                  <c:v>300.83999999999997</c:v>
                </c:pt>
                <c:pt idx="4">
                  <c:v>271.27</c:v>
                </c:pt>
              </c:numCache>
            </c:numRef>
          </c:val>
          <c:extLst>
            <c:ext xmlns:c16="http://schemas.microsoft.com/office/drawing/2014/chart" uri="{C3380CC4-5D6E-409C-BE32-E72D297353CC}">
              <c16:uniqueId val="{00000000-85B7-4F4A-8F10-367F2BB58D0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85B7-4F4A-8F10-367F2BB58D0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100.34</c:v>
                </c:pt>
                <c:pt idx="1">
                  <c:v>104.51</c:v>
                </c:pt>
                <c:pt idx="2">
                  <c:v>103.24</c:v>
                </c:pt>
                <c:pt idx="3">
                  <c:v>95.75</c:v>
                </c:pt>
                <c:pt idx="4">
                  <c:v>103.01</c:v>
                </c:pt>
              </c:numCache>
            </c:numRef>
          </c:val>
          <c:extLst>
            <c:ext xmlns:c16="http://schemas.microsoft.com/office/drawing/2014/chart" uri="{C3380CC4-5D6E-409C-BE32-E72D297353CC}">
              <c16:uniqueId val="{00000000-4E64-4DEA-8FD5-FC3B5EF705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4E64-4DEA-8FD5-FC3B5EF705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250.52</c:v>
                </c:pt>
                <c:pt idx="1">
                  <c:v>240.56</c:v>
                </c:pt>
                <c:pt idx="2">
                  <c:v>245.29</c:v>
                </c:pt>
                <c:pt idx="3">
                  <c:v>264.2</c:v>
                </c:pt>
                <c:pt idx="4">
                  <c:v>246.45</c:v>
                </c:pt>
              </c:numCache>
            </c:numRef>
          </c:val>
          <c:extLst>
            <c:ext xmlns:c16="http://schemas.microsoft.com/office/drawing/2014/chart" uri="{C3380CC4-5D6E-409C-BE32-E72D297353CC}">
              <c16:uniqueId val="{00000000-86AC-4184-B536-CF151142A8B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86AC-4184-B536-CF151142A8B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田舎館村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7787</v>
      </c>
      <c r="AM8" s="61"/>
      <c r="AN8" s="61"/>
      <c r="AO8" s="61"/>
      <c r="AP8" s="61"/>
      <c r="AQ8" s="61"/>
      <c r="AR8" s="61"/>
      <c r="AS8" s="61"/>
      <c r="AT8" s="52">
        <f>データ!$S$6</f>
        <v>22.35</v>
      </c>
      <c r="AU8" s="53"/>
      <c r="AV8" s="53"/>
      <c r="AW8" s="53"/>
      <c r="AX8" s="53"/>
      <c r="AY8" s="53"/>
      <c r="AZ8" s="53"/>
      <c r="BA8" s="53"/>
      <c r="BB8" s="54">
        <f>データ!$T$6</f>
        <v>348.41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63.84</v>
      </c>
      <c r="J10" s="53"/>
      <c r="K10" s="53"/>
      <c r="L10" s="53"/>
      <c r="M10" s="53"/>
      <c r="N10" s="53"/>
      <c r="O10" s="64"/>
      <c r="P10" s="54">
        <f>データ!$P$6</f>
        <v>96.76</v>
      </c>
      <c r="Q10" s="54"/>
      <c r="R10" s="54"/>
      <c r="S10" s="54"/>
      <c r="T10" s="54"/>
      <c r="U10" s="54"/>
      <c r="V10" s="54"/>
      <c r="W10" s="61">
        <f>データ!$Q$6</f>
        <v>5032</v>
      </c>
      <c r="X10" s="61"/>
      <c r="Y10" s="61"/>
      <c r="Z10" s="61"/>
      <c r="AA10" s="61"/>
      <c r="AB10" s="61"/>
      <c r="AC10" s="61"/>
      <c r="AD10" s="2"/>
      <c r="AE10" s="2"/>
      <c r="AF10" s="2"/>
      <c r="AG10" s="2"/>
      <c r="AH10" s="4"/>
      <c r="AI10" s="4"/>
      <c r="AJ10" s="4"/>
      <c r="AK10" s="4"/>
      <c r="AL10" s="61">
        <f>データ!$U$6</f>
        <v>7470</v>
      </c>
      <c r="AM10" s="61"/>
      <c r="AN10" s="61"/>
      <c r="AO10" s="61"/>
      <c r="AP10" s="61"/>
      <c r="AQ10" s="61"/>
      <c r="AR10" s="61"/>
      <c r="AS10" s="61"/>
      <c r="AT10" s="52">
        <f>データ!$V$6</f>
        <v>22.35</v>
      </c>
      <c r="AU10" s="53"/>
      <c r="AV10" s="53"/>
      <c r="AW10" s="53"/>
      <c r="AX10" s="53"/>
      <c r="AY10" s="53"/>
      <c r="AZ10" s="53"/>
      <c r="BA10" s="53"/>
      <c r="BB10" s="54">
        <f>データ!$W$6</f>
        <v>334.23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Nq9Xk9A8kO+fTyJp9YruC/14Z954jx19bHBYtFbf/Uvgwdi2MykfQARL9DQ1JUEcHkMxJ6q+OQSqzP60yX/A==" saltValue="REhYmBL3KvAlWW/OeyZP5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23671</v>
      </c>
      <c r="D6" s="34">
        <f t="shared" si="3"/>
        <v>46</v>
      </c>
      <c r="E6" s="34">
        <f t="shared" si="3"/>
        <v>1</v>
      </c>
      <c r="F6" s="34">
        <f t="shared" si="3"/>
        <v>0</v>
      </c>
      <c r="G6" s="34">
        <f t="shared" si="3"/>
        <v>1</v>
      </c>
      <c r="H6" s="34" t="str">
        <f t="shared" si="3"/>
        <v>青森県　田舎館村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63.84</v>
      </c>
      <c r="P6" s="35">
        <f t="shared" si="3"/>
        <v>96.76</v>
      </c>
      <c r="Q6" s="35">
        <f t="shared" si="3"/>
        <v>5032</v>
      </c>
      <c r="R6" s="35">
        <f t="shared" si="3"/>
        <v>7787</v>
      </c>
      <c r="S6" s="35">
        <f t="shared" si="3"/>
        <v>22.35</v>
      </c>
      <c r="T6" s="35">
        <f t="shared" si="3"/>
        <v>348.41</v>
      </c>
      <c r="U6" s="35">
        <f t="shared" si="3"/>
        <v>7470</v>
      </c>
      <c r="V6" s="35">
        <f t="shared" si="3"/>
        <v>22.35</v>
      </c>
      <c r="W6" s="35">
        <f t="shared" si="3"/>
        <v>334.23</v>
      </c>
      <c r="X6" s="36">
        <f>IF(X7="",NA(),X7)</f>
        <v>102.45</v>
      </c>
      <c r="Y6" s="36">
        <f t="shared" ref="Y6:AG6" si="4">IF(Y7="",NA(),Y7)</f>
        <v>108.68</v>
      </c>
      <c r="Z6" s="36">
        <f t="shared" si="4"/>
        <v>105.24</v>
      </c>
      <c r="AA6" s="36">
        <f t="shared" si="4"/>
        <v>98.26</v>
      </c>
      <c r="AB6" s="36">
        <f t="shared" si="4"/>
        <v>104.99</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71.88</v>
      </c>
      <c r="AU6" s="36">
        <f t="shared" ref="AU6:BC6" si="6">IF(AU7="",NA(),AU7)</f>
        <v>105.05</v>
      </c>
      <c r="AV6" s="36">
        <f t="shared" si="6"/>
        <v>115.01</v>
      </c>
      <c r="AW6" s="36">
        <f t="shared" si="6"/>
        <v>119.34</v>
      </c>
      <c r="AX6" s="36">
        <f t="shared" si="6"/>
        <v>135.91999999999999</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388.97</v>
      </c>
      <c r="BF6" s="36">
        <f t="shared" ref="BF6:BN6" si="7">IF(BF7="",NA(),BF7)</f>
        <v>356.12</v>
      </c>
      <c r="BG6" s="36">
        <f t="shared" si="7"/>
        <v>328.29</v>
      </c>
      <c r="BH6" s="36">
        <f t="shared" si="7"/>
        <v>300.83999999999997</v>
      </c>
      <c r="BI6" s="36">
        <f t="shared" si="7"/>
        <v>271.27</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100.34</v>
      </c>
      <c r="BQ6" s="36">
        <f t="shared" ref="BQ6:BY6" si="8">IF(BQ7="",NA(),BQ7)</f>
        <v>104.51</v>
      </c>
      <c r="BR6" s="36">
        <f t="shared" si="8"/>
        <v>103.24</v>
      </c>
      <c r="BS6" s="36">
        <f t="shared" si="8"/>
        <v>95.75</v>
      </c>
      <c r="BT6" s="36">
        <f t="shared" si="8"/>
        <v>103.01</v>
      </c>
      <c r="BU6" s="36">
        <f t="shared" si="8"/>
        <v>92.76</v>
      </c>
      <c r="BV6" s="36">
        <f t="shared" si="8"/>
        <v>93.28</v>
      </c>
      <c r="BW6" s="36">
        <f t="shared" si="8"/>
        <v>87.51</v>
      </c>
      <c r="BX6" s="36">
        <f t="shared" si="8"/>
        <v>84.77</v>
      </c>
      <c r="BY6" s="36">
        <f t="shared" si="8"/>
        <v>87.11</v>
      </c>
      <c r="BZ6" s="35" t="str">
        <f>IF(BZ7="","",IF(BZ7="-","【-】","【"&amp;SUBSTITUTE(TEXT(BZ7,"#,##0.00"),"-","△")&amp;"】"))</f>
        <v>【103.24】</v>
      </c>
      <c r="CA6" s="36">
        <f>IF(CA7="",NA(),CA7)</f>
        <v>250.52</v>
      </c>
      <c r="CB6" s="36">
        <f t="shared" ref="CB6:CJ6" si="9">IF(CB7="",NA(),CB7)</f>
        <v>240.56</v>
      </c>
      <c r="CC6" s="36">
        <f t="shared" si="9"/>
        <v>245.29</v>
      </c>
      <c r="CD6" s="36">
        <f t="shared" si="9"/>
        <v>264.2</v>
      </c>
      <c r="CE6" s="36">
        <f t="shared" si="9"/>
        <v>246.45</v>
      </c>
      <c r="CF6" s="36">
        <f t="shared" si="9"/>
        <v>208.67</v>
      </c>
      <c r="CG6" s="36">
        <f t="shared" si="9"/>
        <v>208.29</v>
      </c>
      <c r="CH6" s="36">
        <f t="shared" si="9"/>
        <v>218.42</v>
      </c>
      <c r="CI6" s="36">
        <f t="shared" si="9"/>
        <v>227.27</v>
      </c>
      <c r="CJ6" s="36">
        <f t="shared" si="9"/>
        <v>223.98</v>
      </c>
      <c r="CK6" s="35" t="str">
        <f>IF(CK7="","",IF(CK7="-","【-】","【"&amp;SUBSTITUTE(TEXT(CK7,"#,##0.00"),"-","△")&amp;"】"))</f>
        <v>【168.38】</v>
      </c>
      <c r="CL6" s="36">
        <f>IF(CL7="",NA(),CL7)</f>
        <v>42.96</v>
      </c>
      <c r="CM6" s="36">
        <f t="shared" ref="CM6:CU6" si="10">IF(CM7="",NA(),CM7)</f>
        <v>43.47</v>
      </c>
      <c r="CN6" s="36">
        <f t="shared" si="10"/>
        <v>44.16</v>
      </c>
      <c r="CO6" s="36">
        <f t="shared" si="10"/>
        <v>43.45</v>
      </c>
      <c r="CP6" s="36">
        <f t="shared" si="10"/>
        <v>43.85</v>
      </c>
      <c r="CQ6" s="36">
        <f t="shared" si="10"/>
        <v>49.08</v>
      </c>
      <c r="CR6" s="36">
        <f t="shared" si="10"/>
        <v>49.32</v>
      </c>
      <c r="CS6" s="36">
        <f t="shared" si="10"/>
        <v>50.24</v>
      </c>
      <c r="CT6" s="36">
        <f t="shared" si="10"/>
        <v>50.29</v>
      </c>
      <c r="CU6" s="36">
        <f t="shared" si="10"/>
        <v>49.64</v>
      </c>
      <c r="CV6" s="35" t="str">
        <f>IF(CV7="","",IF(CV7="-","【-】","【"&amp;SUBSTITUTE(TEXT(CV7,"#,##0.00"),"-","△")&amp;"】"))</f>
        <v>【60.00】</v>
      </c>
      <c r="CW6" s="36">
        <f>IF(CW7="",NA(),CW7)</f>
        <v>92.62</v>
      </c>
      <c r="CX6" s="36">
        <f t="shared" ref="CX6:DF6" si="11">IF(CX7="",NA(),CX7)</f>
        <v>93.31</v>
      </c>
      <c r="CY6" s="36">
        <f t="shared" si="11"/>
        <v>91.47</v>
      </c>
      <c r="CZ6" s="36">
        <f t="shared" si="11"/>
        <v>93.08</v>
      </c>
      <c r="DA6" s="36">
        <f t="shared" si="11"/>
        <v>92.17</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56.39</v>
      </c>
      <c r="DI6" s="36">
        <f t="shared" ref="DI6:DQ6" si="12">IF(DI7="",NA(),DI7)</f>
        <v>58.49</v>
      </c>
      <c r="DJ6" s="36">
        <f t="shared" si="12"/>
        <v>57.75</v>
      </c>
      <c r="DK6" s="36">
        <f t="shared" si="12"/>
        <v>59.89</v>
      </c>
      <c r="DL6" s="36">
        <f t="shared" si="12"/>
        <v>62.01</v>
      </c>
      <c r="DM6" s="36">
        <f t="shared" si="12"/>
        <v>47.44</v>
      </c>
      <c r="DN6" s="36">
        <f t="shared" si="12"/>
        <v>48.3</v>
      </c>
      <c r="DO6" s="36">
        <f t="shared" si="12"/>
        <v>45.14</v>
      </c>
      <c r="DP6" s="36">
        <f t="shared" si="12"/>
        <v>45.85</v>
      </c>
      <c r="DQ6" s="36">
        <f t="shared" si="12"/>
        <v>47.31</v>
      </c>
      <c r="DR6" s="35" t="str">
        <f>IF(DR7="","",IF(DR7="-","【-】","【"&amp;SUBSTITUTE(TEXT(DR7,"#,##0.00"),"-","△")&amp;"】"))</f>
        <v>【49.59】</v>
      </c>
      <c r="DS6" s="36">
        <f>IF(DS7="",NA(),DS7)</f>
        <v>2.66</v>
      </c>
      <c r="DT6" s="36">
        <f t="shared" ref="DT6:EB6" si="13">IF(DT7="",NA(),DT7)</f>
        <v>5.71</v>
      </c>
      <c r="DU6" s="36">
        <f t="shared" si="13"/>
        <v>5.83</v>
      </c>
      <c r="DV6" s="36">
        <f t="shared" si="13"/>
        <v>6.3</v>
      </c>
      <c r="DW6" s="36">
        <f t="shared" si="13"/>
        <v>6.64</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23671</v>
      </c>
      <c r="D7" s="38">
        <v>46</v>
      </c>
      <c r="E7" s="38">
        <v>1</v>
      </c>
      <c r="F7" s="38">
        <v>0</v>
      </c>
      <c r="G7" s="38">
        <v>1</v>
      </c>
      <c r="H7" s="38" t="s">
        <v>93</v>
      </c>
      <c r="I7" s="38" t="s">
        <v>94</v>
      </c>
      <c r="J7" s="38" t="s">
        <v>95</v>
      </c>
      <c r="K7" s="38" t="s">
        <v>96</v>
      </c>
      <c r="L7" s="38" t="s">
        <v>97</v>
      </c>
      <c r="M7" s="38" t="s">
        <v>98</v>
      </c>
      <c r="N7" s="39" t="s">
        <v>99</v>
      </c>
      <c r="O7" s="39">
        <v>63.84</v>
      </c>
      <c r="P7" s="39">
        <v>96.76</v>
      </c>
      <c r="Q7" s="39">
        <v>5032</v>
      </c>
      <c r="R7" s="39">
        <v>7787</v>
      </c>
      <c r="S7" s="39">
        <v>22.35</v>
      </c>
      <c r="T7" s="39">
        <v>348.41</v>
      </c>
      <c r="U7" s="39">
        <v>7470</v>
      </c>
      <c r="V7" s="39">
        <v>22.35</v>
      </c>
      <c r="W7" s="39">
        <v>334.23</v>
      </c>
      <c r="X7" s="39">
        <v>102.45</v>
      </c>
      <c r="Y7" s="39">
        <v>108.68</v>
      </c>
      <c r="Z7" s="39">
        <v>105.24</v>
      </c>
      <c r="AA7" s="39">
        <v>98.26</v>
      </c>
      <c r="AB7" s="39">
        <v>104.99</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71.88</v>
      </c>
      <c r="AU7" s="39">
        <v>105.05</v>
      </c>
      <c r="AV7" s="39">
        <v>115.01</v>
      </c>
      <c r="AW7" s="39">
        <v>119.34</v>
      </c>
      <c r="AX7" s="39">
        <v>135.91999999999999</v>
      </c>
      <c r="AY7" s="39">
        <v>416.14</v>
      </c>
      <c r="AZ7" s="39">
        <v>371.89</v>
      </c>
      <c r="BA7" s="39">
        <v>293.23</v>
      </c>
      <c r="BB7" s="39">
        <v>300.14</v>
      </c>
      <c r="BC7" s="39">
        <v>301.04000000000002</v>
      </c>
      <c r="BD7" s="39">
        <v>264.97000000000003</v>
      </c>
      <c r="BE7" s="39">
        <v>388.97</v>
      </c>
      <c r="BF7" s="39">
        <v>356.12</v>
      </c>
      <c r="BG7" s="39">
        <v>328.29</v>
      </c>
      <c r="BH7" s="39">
        <v>300.83999999999997</v>
      </c>
      <c r="BI7" s="39">
        <v>271.27</v>
      </c>
      <c r="BJ7" s="39">
        <v>487.22</v>
      </c>
      <c r="BK7" s="39">
        <v>483.11</v>
      </c>
      <c r="BL7" s="39">
        <v>542.29999999999995</v>
      </c>
      <c r="BM7" s="39">
        <v>566.65</v>
      </c>
      <c r="BN7" s="39">
        <v>551.62</v>
      </c>
      <c r="BO7" s="39">
        <v>266.61</v>
      </c>
      <c r="BP7" s="39">
        <v>100.34</v>
      </c>
      <c r="BQ7" s="39">
        <v>104.51</v>
      </c>
      <c r="BR7" s="39">
        <v>103.24</v>
      </c>
      <c r="BS7" s="39">
        <v>95.75</v>
      </c>
      <c r="BT7" s="39">
        <v>103.01</v>
      </c>
      <c r="BU7" s="39">
        <v>92.76</v>
      </c>
      <c r="BV7" s="39">
        <v>93.28</v>
      </c>
      <c r="BW7" s="39">
        <v>87.51</v>
      </c>
      <c r="BX7" s="39">
        <v>84.77</v>
      </c>
      <c r="BY7" s="39">
        <v>87.11</v>
      </c>
      <c r="BZ7" s="39">
        <v>103.24</v>
      </c>
      <c r="CA7" s="39">
        <v>250.52</v>
      </c>
      <c r="CB7" s="39">
        <v>240.56</v>
      </c>
      <c r="CC7" s="39">
        <v>245.29</v>
      </c>
      <c r="CD7" s="39">
        <v>264.2</v>
      </c>
      <c r="CE7" s="39">
        <v>246.45</v>
      </c>
      <c r="CF7" s="39">
        <v>208.67</v>
      </c>
      <c r="CG7" s="39">
        <v>208.29</v>
      </c>
      <c r="CH7" s="39">
        <v>218.42</v>
      </c>
      <c r="CI7" s="39">
        <v>227.27</v>
      </c>
      <c r="CJ7" s="39">
        <v>223.98</v>
      </c>
      <c r="CK7" s="39">
        <v>168.38</v>
      </c>
      <c r="CL7" s="39">
        <v>42.96</v>
      </c>
      <c r="CM7" s="39">
        <v>43.47</v>
      </c>
      <c r="CN7" s="39">
        <v>44.16</v>
      </c>
      <c r="CO7" s="39">
        <v>43.45</v>
      </c>
      <c r="CP7" s="39">
        <v>43.85</v>
      </c>
      <c r="CQ7" s="39">
        <v>49.08</v>
      </c>
      <c r="CR7" s="39">
        <v>49.32</v>
      </c>
      <c r="CS7" s="39">
        <v>50.24</v>
      </c>
      <c r="CT7" s="39">
        <v>50.29</v>
      </c>
      <c r="CU7" s="39">
        <v>49.64</v>
      </c>
      <c r="CV7" s="39">
        <v>60</v>
      </c>
      <c r="CW7" s="39">
        <v>92.62</v>
      </c>
      <c r="CX7" s="39">
        <v>93.31</v>
      </c>
      <c r="CY7" s="39">
        <v>91.47</v>
      </c>
      <c r="CZ7" s="39">
        <v>93.08</v>
      </c>
      <c r="DA7" s="39">
        <v>92.17</v>
      </c>
      <c r="DB7" s="39">
        <v>79.3</v>
      </c>
      <c r="DC7" s="39">
        <v>79.34</v>
      </c>
      <c r="DD7" s="39">
        <v>78.650000000000006</v>
      </c>
      <c r="DE7" s="39">
        <v>77.73</v>
      </c>
      <c r="DF7" s="39">
        <v>78.09</v>
      </c>
      <c r="DG7" s="39">
        <v>89.8</v>
      </c>
      <c r="DH7" s="39">
        <v>56.39</v>
      </c>
      <c r="DI7" s="39">
        <v>58.49</v>
      </c>
      <c r="DJ7" s="39">
        <v>57.75</v>
      </c>
      <c r="DK7" s="39">
        <v>59.89</v>
      </c>
      <c r="DL7" s="39">
        <v>62.01</v>
      </c>
      <c r="DM7" s="39">
        <v>47.44</v>
      </c>
      <c r="DN7" s="39">
        <v>48.3</v>
      </c>
      <c r="DO7" s="39">
        <v>45.14</v>
      </c>
      <c r="DP7" s="39">
        <v>45.85</v>
      </c>
      <c r="DQ7" s="39">
        <v>47.31</v>
      </c>
      <c r="DR7" s="39">
        <v>49.59</v>
      </c>
      <c r="DS7" s="39">
        <v>2.66</v>
      </c>
      <c r="DT7" s="39">
        <v>5.71</v>
      </c>
      <c r="DU7" s="39">
        <v>5.83</v>
      </c>
      <c r="DV7" s="39">
        <v>6.3</v>
      </c>
      <c r="DW7" s="39">
        <v>6.64</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2021-01-27T00:53:21Z</cp:lastPrinted>
  <dcterms:created xsi:type="dcterms:W3CDTF">2020-12-04T02:02:38Z</dcterms:created>
  <dcterms:modified xsi:type="dcterms:W3CDTF">2021-01-27T02:03:33Z</dcterms:modified>
  <cp:category/>
</cp:coreProperties>
</file>