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28note32\Desktop\20田舎館村_経営比較分析表\"/>
    </mc:Choice>
  </mc:AlternateContent>
  <xr:revisionPtr revIDLastSave="0" documentId="13_ncr:1_{84EE9699-5C3B-4C63-90A7-91276D803E26}" xr6:coauthVersionLast="44" xr6:coauthVersionMax="44" xr10:uidLastSave="{00000000-0000-0000-0000-000000000000}"/>
  <workbookProtection workbookAlgorithmName="SHA-512" workbookHashValue="lrdaeCNwohSnKZKzTbo4JVHeHj8cnAPuxauU5vLwsowvuYFvTel7MMzK0xR7SRnHoHWs9Fib7o/WpIldIf2jnQ==" workbookSaltValue="y2RwCH99ic8ZQLhFIdT28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<sst xmlns="http://schemas.openxmlformats.org/spreadsheetml/2006/main" count="231" uniqueCount="118">
  <si>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</si>
  <si>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</si>
  <si>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</si>
  <si>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</si>
  <si>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</si>
  <si>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</si>
  <si>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</si>
  <si>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</si>
  <si>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</si>
  <si>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</si>
  <si>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</si>
  <si>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</si>
  <si>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</si>
  <si>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</si>
  <si>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</si>
  <si>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</si>
  <si>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</si>
  <si>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</si>
  <si>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</si>
  <si>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</si>
  <si>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</si>
  <si>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</si>
  <si>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</si>
  <si>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</si>
  <si>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</si>
  <si>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</si>
  <si>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</si>
  <si>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</si>
  <si>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</si>
  <si>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</si>
  <si>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</si>
  <si>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</si>
  <si>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</si>
  <si>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</si>
  <si>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</si>
  <si>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</si>
  <si>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</si>
  <si>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</si>
  <si>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</si>
  <si>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</si>
  <si>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</si>
  <si>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</si>
  <si>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</si>
  <si>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</si>
  <si>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</si>
  <si>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</si>
  <si>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</si>
  <si>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</si>
  <si>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</si>
  <si>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</si>
  <si>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</si>
  <si>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</si>
  <si>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</si>
  <si>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</si>
  <si>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</si>
  <si>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</si>
  <si>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</si>
  <si>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</si>
  <si>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</si>
  <si>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</si>
  <si>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</si>
  <si>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</si>
  <si>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</si>
  <si>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</si>
  <si>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</si>
  <si>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</si>
  <si>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</si>
  <si>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</si>
  <si>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</si>
  <si>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</si>
  <si>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</si>
  <si>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</si>
  <si>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</si>
  <si>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</si>
  <si>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</si>
  <si>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</si>
  <si>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</si>
  <si>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</si>
  <si>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</si>
  <si>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</si>
  <si>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</si>
  <si>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</si>
  <si>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</si>
  <si>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</si>
  <si>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</si>
  <si>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</si>
  <si>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</si>
  <si>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</si>
  <si>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</si>
  <si>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</si>
  <si>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</si>
  <si>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</si>
  <si>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</si>
  <si>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</si>
  <si>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</si>
  <si>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</si>
  <si>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</si>
  <si>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</si>
  <si>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</si>
  <si>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</si>
  <si>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</si>
  <si>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</si>
  <si>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</si>
  <si>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</si>
  <si>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</si>
  <si>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</si>
  <si>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</si>
  <si>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</si>
  <si>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</si>
  <si>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</si>
  <si>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</si>
  <si>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</si>
  <si>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</si>
  <si>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</si>
  <si>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</si>
  <si>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計画区域内の整備は終了しています。今後は更なる経営改善に向けて、水洗化の向上を図っていく必要があります。また、必要に応じて使用料水準の見直しや広域化・共同化による維持管理費等の見直しを検討していきます。
　施設の老朽化に関しては、処理施設の機械設備など必要に応じて更新している状況ですが、今後の人口減少も考慮し、下水道事業の広域化・共同化の検討による公共下水道への編入も視野に入れながら検討していく必要があります。</t>
    <rPh sb="56" eb="58">
      <t>ヒツヨウ</t>
    </rPh>
    <rPh sb="59" eb="60">
      <t>オウ</t>
    </rPh>
    <rPh sb="68" eb="70">
      <t>ミナオ</t>
    </rPh>
    <rPh sb="72" eb="75">
      <t>コウイキカ</t>
    </rPh>
    <rPh sb="76" eb="79">
      <t>キョウドウカ</t>
    </rPh>
    <rPh sb="93" eb="95">
      <t>ケントウ</t>
    </rPh>
    <rPh sb="171" eb="173">
      <t>ケントウ</t>
    </rPh>
    <rPh sb="183" eb="185">
      <t>ヘンニュウ</t>
    </rPh>
    <phoneticPr fontId="4"/>
  </si>
  <si>
    <t>　有形固定資産減価償却率は令和元年度決算で類似団体及び全国平均の２倍以上の値となっています。現在、耐用年数を経過した管渠はないものの、処理施設の機械設備には耐用年数を経過したものが多く存在している状況です。令和元年度に実施した機能診断調査結果を踏まえ、最適整備構想策定による計画的な改築更新計画の検討が急務であると考えます。</t>
    <rPh sb="13" eb="15">
      <t>レイワ</t>
    </rPh>
    <rPh sb="15" eb="16">
      <t>ガン</t>
    </rPh>
    <rPh sb="34" eb="36">
      <t>イジョウ</t>
    </rPh>
    <rPh sb="98" eb="100">
      <t>ジョウキョウ</t>
    </rPh>
    <rPh sb="103" eb="105">
      <t>レイワ</t>
    </rPh>
    <rPh sb="105" eb="106">
      <t>ガン</t>
    </rPh>
    <rPh sb="106" eb="108">
      <t>ネンド</t>
    </rPh>
    <rPh sb="109" eb="111">
      <t>ジッシ</t>
    </rPh>
    <rPh sb="113" eb="115">
      <t>キノウ</t>
    </rPh>
    <rPh sb="115" eb="117">
      <t>シンダン</t>
    </rPh>
    <rPh sb="117" eb="119">
      <t>チョウサ</t>
    </rPh>
    <rPh sb="119" eb="121">
      <t>ケッカ</t>
    </rPh>
    <rPh sb="122" eb="123">
      <t>フ</t>
    </rPh>
    <phoneticPr fontId="4"/>
  </si>
  <si>
    <t>　令和元年度決算では、汚水処理原価が大幅に上昇したことにより経費回収率が100％を下回ることになりました。これは、労務費増による影響で施設維持管理費が増額となったことが理由であり、今後は施設維持管理方法や点検頻度の見直しによる経費節減を検討していく必要があります。
　経常収支比率は100％以上の値を維持し類似団体及び全国平均を上回っていますが、一般会計からの繰入金など使用料収入以外の収入による要因が大きいので、料金収入確保対策を行っていく必要があります。
　処理区域内の整備が終了していることから、近年は建設改良に係る企業債の新規借入がなく、企業債残高対事業規模比率は類似団体及び全国平均と比較しても低い水準となっています。ただし、これは同時に耐用年数を経過した機械設備の更新を延伸している結果ともとれるので、計画的な設備更新または継続的な維持管理による状態監視が必要です。
　水洗化率については、類似団体及び全国平均と比較すると高い水準を維持していることに加え、施設利用率についても平均値と同程度の値を維持し続けているものの、50％前後にとどまっています。今後も未接続世帯へ接続を促すなど水洗化率の向上のための取り組みに力を入れ、遊休状態の解消を図る必要があります。</t>
    <rPh sb="357" eb="360">
      <t>ケイカクテキ</t>
    </rPh>
    <rPh sb="361" eb="363">
      <t>セツビ</t>
    </rPh>
    <rPh sb="363" eb="365">
      <t>コウシン</t>
    </rPh>
    <rPh sb="368" eb="371">
      <t>ケイゾクテキ</t>
    </rPh>
    <rPh sb="372" eb="374">
      <t>イジ</t>
    </rPh>
    <rPh sb="374" eb="376">
      <t>カンリ</t>
    </rPh>
    <rPh sb="379" eb="381">
      <t>ジョウタイ</t>
    </rPh>
    <rPh sb="381" eb="383">
      <t>カンシ</t>
    </rPh>
    <rPh sb="384" eb="3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</si>
</sst>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1-49FE-9AFC-DC43FC1121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DA1-49FE-9AFC-DC43FC1121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55.14</c:v>
                </c:pt>
                <c:pt idx="1">
                  <c:v>48.97</c:v>
                </c:pt>
                <c:pt idx="2">
                  <c:v>50</c:v>
                </c:pt>
                <c:pt idx="3">
                  <c:v>51.03</c:v>
                </c:pt>
                <c:pt idx="4">
                  <c:v>50.34</c:v>
                </c:pt>
              </c:numCache>
            </c:numRef>
          </c:val>
          <c:extLst>
            <c:ext xmlns:c16="http://schemas.microsoft.com/office/drawing/2014/chart" uri="{C3380CC4-5D6E-409C-BE32-E72D297353CC}">
              <c16:uniqueId val="{00000000-408F-4323-8D82-D96E1D6765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08F-4323-8D82-D96E1D6765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89.94</c:v>
                </c:pt>
                <c:pt idx="1">
                  <c:v>91.61</c:v>
                </c:pt>
                <c:pt idx="2">
                  <c:v>91.27</c:v>
                </c:pt>
                <c:pt idx="3">
                  <c:v>92.17</c:v>
                </c:pt>
                <c:pt idx="4">
                  <c:v>92.77</c:v>
                </c:pt>
              </c:numCache>
            </c:numRef>
          </c:val>
          <c:extLst>
            <c:ext xmlns:c16="http://schemas.microsoft.com/office/drawing/2014/chart" uri="{C3380CC4-5D6E-409C-BE32-E72D297353CC}">
              <c16:uniqueId val="{00000000-B314-498A-B9A1-A7C6422134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314-498A-B9A1-A7C6422134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120.65</c:v>
                </c:pt>
                <c:pt idx="1">
                  <c:v>128.91</c:v>
                </c:pt>
                <c:pt idx="2">
                  <c:v>118.38</c:v>
                </c:pt>
                <c:pt idx="3">
                  <c:v>121.27</c:v>
                </c:pt>
                <c:pt idx="4">
                  <c:v>120.09</c:v>
                </c:pt>
              </c:numCache>
            </c:numRef>
          </c:val>
          <c:extLst>
            <c:ext xmlns:c16="http://schemas.microsoft.com/office/drawing/2014/chart" uri="{C3380CC4-5D6E-409C-BE32-E72D297353CC}">
              <c16:uniqueId val="{00000000-18B7-4C90-B1A7-993AA2287D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18B7-4C90-B1A7-993AA2287D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45.2</c:v>
                </c:pt>
                <c:pt idx="1">
                  <c:v>46.84</c:v>
                </c:pt>
                <c:pt idx="2">
                  <c:v>48.42</c:v>
                </c:pt>
                <c:pt idx="3">
                  <c:v>49.95</c:v>
                </c:pt>
                <c:pt idx="4">
                  <c:v>51.46</c:v>
                </c:pt>
              </c:numCache>
            </c:numRef>
          </c:val>
          <c:extLst>
            <c:ext xmlns:c16="http://schemas.microsoft.com/office/drawing/2014/chart" uri="{C3380CC4-5D6E-409C-BE32-E72D297353CC}">
              <c16:uniqueId val="{00000000-346C-469C-910A-A159D2D15E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346C-469C-910A-A159D2D15E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9F-4949-A156-33B67728B2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9F-4949-A156-33B67728B2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AB-4ED1-A028-2E0B1C2D2C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9EAB-4ED1-A028-2E0B1C2D2C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148.53</c:v>
                </c:pt>
                <c:pt idx="1">
                  <c:v>177.53</c:v>
                </c:pt>
                <c:pt idx="2">
                  <c:v>184.18</c:v>
                </c:pt>
                <c:pt idx="3">
                  <c:v>191.54</c:v>
                </c:pt>
                <c:pt idx="4">
                  <c:v>188.51</c:v>
                </c:pt>
              </c:numCache>
            </c:numRef>
          </c:val>
          <c:extLst>
            <c:ext xmlns:c16="http://schemas.microsoft.com/office/drawing/2014/chart" uri="{C3380CC4-5D6E-409C-BE32-E72D297353CC}">
              <c16:uniqueId val="{00000000-74A4-449C-8B7C-DD63127B6F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74A4-449C-8B7C-DD63127B6F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679.19</c:v>
                </c:pt>
                <c:pt idx="1">
                  <c:v>714.12</c:v>
                </c:pt>
                <c:pt idx="2">
                  <c:v>477.27</c:v>
                </c:pt>
                <c:pt idx="3">
                  <c:v>422.91</c:v>
                </c:pt>
                <c:pt idx="4">
                  <c:v>447.86</c:v>
                </c:pt>
              </c:numCache>
            </c:numRef>
          </c:val>
          <c:extLst>
            <c:ext xmlns:c16="http://schemas.microsoft.com/office/drawing/2014/chart" uri="{C3380CC4-5D6E-409C-BE32-E72D297353CC}">
              <c16:uniqueId val="{00000000-3708-4DAE-B2E0-63681A39FF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708-4DAE-B2E0-63681A39FF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78.98</c:v>
                </c:pt>
                <c:pt idx="1">
                  <c:v>100</c:v>
                </c:pt>
                <c:pt idx="2">
                  <c:v>100</c:v>
                </c:pt>
                <c:pt idx="3">
                  <c:v>100</c:v>
                </c:pt>
                <c:pt idx="4">
                  <c:v>83.85</c:v>
                </c:pt>
              </c:numCache>
            </c:numRef>
          </c:val>
          <c:extLst>
            <c:ext xmlns:c16="http://schemas.microsoft.com/office/drawing/2014/chart" uri="{C3380CC4-5D6E-409C-BE32-E72D297353CC}">
              <c16:uniqueId val="{00000000-9B34-4A0A-9C87-BA7ACCAA1F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B34-4A0A-9C87-BA7ACCAA1F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247.06</c:v>
                </c:pt>
                <c:pt idx="1">
                  <c:v>194.89</c:v>
                </c:pt>
                <c:pt idx="2">
                  <c:v>195.89</c:v>
                </c:pt>
                <c:pt idx="3">
                  <c:v>195.78</c:v>
                </c:pt>
                <c:pt idx="4">
                  <c:v>233.45</c:v>
                </c:pt>
              </c:numCache>
            </c:numRef>
          </c:val>
          <c:extLst>
            <c:ext xmlns:c16="http://schemas.microsoft.com/office/drawing/2014/chart" uri="{C3380CC4-5D6E-409C-BE32-E72D297353CC}">
              <c16:uniqueId val="{00000000-051A-4CA2-ACB0-996E327683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51A-4CA2-ACB0-996E327683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田舎館村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7787</v>
      </c>
      <c r="AM8" s="69"/>
      <c r="AN8" s="69"/>
      <c r="AO8" s="69"/>
      <c r="AP8" s="69"/>
      <c r="AQ8" s="69"/>
      <c r="AR8" s="69"/>
      <c r="AS8" s="69"/>
      <c r="AT8" s="68">
        <f>データ!T6</f>
        <v>22.35</v>
      </c>
      <c r="AU8" s="68"/>
      <c r="AV8" s="68"/>
      <c r="AW8" s="68"/>
      <c r="AX8" s="68"/>
      <c r="AY8" s="68"/>
      <c r="AZ8" s="68"/>
      <c r="BA8" s="68"/>
      <c r="BB8" s="68">
        <f>データ!U6</f>
        <v>348.41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62.1</v>
      </c>
      <c r="J10" s="68"/>
      <c r="K10" s="68"/>
      <c r="L10" s="68"/>
      <c r="M10" s="68"/>
      <c r="N10" s="68"/>
      <c r="O10" s="68"/>
      <c r="P10" s="68">
        <f>データ!P6</f>
        <v>9.31</v>
      </c>
      <c r="Q10" s="68"/>
      <c r="R10" s="68"/>
      <c r="S10" s="68"/>
      <c r="T10" s="68"/>
      <c r="U10" s="68"/>
      <c r="V10" s="68"/>
      <c r="W10" s="68">
        <f>データ!Q6</f>
        <v>89.35</v>
      </c>
      <c r="X10" s="68"/>
      <c r="Y10" s="68"/>
      <c r="Z10" s="68"/>
      <c r="AA10" s="68"/>
      <c r="AB10" s="68"/>
      <c r="AC10" s="68"/>
      <c r="AD10" s="69">
        <f>データ!R6</f>
        <v>4051</v>
      </c>
      <c r="AE10" s="69"/>
      <c r="AF10" s="69"/>
      <c r="AG10" s="69"/>
      <c r="AH10" s="69"/>
      <c r="AI10" s="69"/>
      <c r="AJ10" s="69"/>
      <c r="AK10" s="2"/>
      <c r="AL10" s="69">
        <f>データ!V6</f>
        <v>719</v>
      </c>
      <c r="AM10" s="69"/>
      <c r="AN10" s="69"/>
      <c r="AO10" s="69"/>
      <c r="AP10" s="69"/>
      <c r="AQ10" s="69"/>
      <c r="AR10" s="69"/>
      <c r="AS10" s="69"/>
      <c r="AT10" s="68">
        <f>データ!W6</f>
        <v>0.28999999999999998</v>
      </c>
      <c r="AU10" s="68"/>
      <c r="AV10" s="68"/>
      <c r="AW10" s="68"/>
      <c r="AX10" s="68"/>
      <c r="AY10" s="68"/>
      <c r="AZ10" s="68"/>
      <c r="BA10" s="68"/>
      <c r="BB10" s="68">
        <f>データ!X6</f>
        <v>2479.31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C5J3uiW/4SLwubE8ZBtnEPogrJwwywKtkDm+DfuNTXzrOoSwUWo5ncFqGXT+N1pjGkgUfohItbFxydsbItQTEg==" saltValue="noS3bG3y5MdqmJS4Pvr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23671</v>
      </c>
      <c r="D6" s="33">
        <f t="shared" si="3"/>
        <v>46</v>
      </c>
      <c r="E6" s="33">
        <f t="shared" si="3"/>
        <v>17</v>
      </c>
      <c r="F6" s="33">
        <f t="shared" si="3"/>
        <v>5</v>
      </c>
      <c r="G6" s="33">
        <f t="shared" si="3"/>
        <v>0</v>
      </c>
      <c r="H6" s="33" t="str">
        <f t="shared" si="3"/>
        <v>青森県　田舎館村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62.1</v>
      </c>
      <c r="P6" s="34">
        <f t="shared" si="3"/>
        <v>9.31</v>
      </c>
      <c r="Q6" s="34">
        <f t="shared" si="3"/>
        <v>89.35</v>
      </c>
      <c r="R6" s="34">
        <f t="shared" si="3"/>
        <v>4051</v>
      </c>
      <c r="S6" s="34">
        <f t="shared" si="3"/>
        <v>7787</v>
      </c>
      <c r="T6" s="34">
        <f t="shared" si="3"/>
        <v>22.35</v>
      </c>
      <c r="U6" s="34">
        <f t="shared" si="3"/>
        <v>348.41</v>
      </c>
      <c r="V6" s="34">
        <f t="shared" si="3"/>
        <v>719</v>
      </c>
      <c r="W6" s="34">
        <f t="shared" si="3"/>
        <v>0.28999999999999998</v>
      </c>
      <c r="X6" s="34">
        <f t="shared" si="3"/>
        <v>2479.31</v>
      </c>
      <c r="Y6" s="35">
        <f>IF(Y7="",NA(),Y7)</f>
        <v>120.65</v>
      </c>
      <c r="Z6" s="35">
        <f t="shared" ref="Z6:AH6" si="4">IF(Z7="",NA(),Z7)</f>
        <v>128.91</v>
      </c>
      <c r="AA6" s="35">
        <f t="shared" si="4"/>
        <v>118.38</v>
      </c>
      <c r="AB6" s="35">
        <f t="shared" si="4"/>
        <v>121.27</v>
      </c>
      <c r="AC6" s="35">
        <f t="shared" si="4"/>
        <v>120.09</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148.53</v>
      </c>
      <c r="AV6" s="35">
        <f t="shared" ref="AV6:BD6" si="6">IF(AV7="",NA(),AV7)</f>
        <v>177.53</v>
      </c>
      <c r="AW6" s="35">
        <f t="shared" si="6"/>
        <v>184.18</v>
      </c>
      <c r="AX6" s="35">
        <f t="shared" si="6"/>
        <v>191.54</v>
      </c>
      <c r="AY6" s="35">
        <f t="shared" si="6"/>
        <v>188.51</v>
      </c>
      <c r="AZ6" s="35">
        <f t="shared" si="6"/>
        <v>29.45</v>
      </c>
      <c r="BA6" s="35">
        <f t="shared" si="6"/>
        <v>31.84</v>
      </c>
      <c r="BB6" s="35">
        <f t="shared" si="6"/>
        <v>29.91</v>
      </c>
      <c r="BC6" s="35">
        <f t="shared" si="6"/>
        <v>29.54</v>
      </c>
      <c r="BD6" s="35">
        <f t="shared" si="6"/>
        <v>26.99</v>
      </c>
      <c r="BE6" s="34" t="str">
        <f>IF(BE7="","",IF(BE7="-","【-】","【"&amp;SUBSTITUTE(TEXT(BE7,"#,##0.00"),"-","△")&amp;"】"))</f>
        <v>【33.84】</v>
      </c>
      <c r="BF6" s="35">
        <f>IF(BF7="",NA(),BF7)</f>
        <v>679.19</v>
      </c>
      <c r="BG6" s="35">
        <f t="shared" ref="BG6:BO6" si="7">IF(BG7="",NA(),BG7)</f>
        <v>714.12</v>
      </c>
      <c r="BH6" s="35">
        <f t="shared" si="7"/>
        <v>477.27</v>
      </c>
      <c r="BI6" s="35">
        <f t="shared" si="7"/>
        <v>422.91</v>
      </c>
      <c r="BJ6" s="35">
        <f t="shared" si="7"/>
        <v>447.86</v>
      </c>
      <c r="BK6" s="35">
        <f t="shared" si="7"/>
        <v>1081.8</v>
      </c>
      <c r="BL6" s="35">
        <f t="shared" si="7"/>
        <v>974.93</v>
      </c>
      <c r="BM6" s="35">
        <f t="shared" si="7"/>
        <v>855.8</v>
      </c>
      <c r="BN6" s="35">
        <f t="shared" si="7"/>
        <v>789.46</v>
      </c>
      <c r="BO6" s="35">
        <f t="shared" si="7"/>
        <v>826.83</v>
      </c>
      <c r="BP6" s="34" t="str">
        <f>IF(BP7="","",IF(BP7="-","【-】","【"&amp;SUBSTITUTE(TEXT(BP7,"#,##0.00"),"-","△")&amp;"】"))</f>
        <v>【765.47】</v>
      </c>
      <c r="BQ6" s="35">
        <f>IF(BQ7="",NA(),BQ7)</f>
        <v>78.98</v>
      </c>
      <c r="BR6" s="35">
        <f t="shared" ref="BR6:BZ6" si="8">IF(BR7="",NA(),BR7)</f>
        <v>100</v>
      </c>
      <c r="BS6" s="35">
        <f t="shared" si="8"/>
        <v>100</v>
      </c>
      <c r="BT6" s="35">
        <f t="shared" si="8"/>
        <v>100</v>
      </c>
      <c r="BU6" s="35">
        <f t="shared" si="8"/>
        <v>83.85</v>
      </c>
      <c r="BV6" s="35">
        <f t="shared" si="8"/>
        <v>52.19</v>
      </c>
      <c r="BW6" s="35">
        <f t="shared" si="8"/>
        <v>55.32</v>
      </c>
      <c r="BX6" s="35">
        <f t="shared" si="8"/>
        <v>59.8</v>
      </c>
      <c r="BY6" s="35">
        <f t="shared" si="8"/>
        <v>57.77</v>
      </c>
      <c r="BZ6" s="35">
        <f t="shared" si="8"/>
        <v>57.31</v>
      </c>
      <c r="CA6" s="34" t="str">
        <f>IF(CA7="","",IF(CA7="-","【-】","【"&amp;SUBSTITUTE(TEXT(CA7,"#,##0.00"),"-","△")&amp;"】"))</f>
        <v>【59.59】</v>
      </c>
      <c r="CB6" s="35">
        <f>IF(CB7="",NA(),CB7)</f>
        <v>247.06</v>
      </c>
      <c r="CC6" s="35">
        <f t="shared" ref="CC6:CK6" si="9">IF(CC7="",NA(),CC7)</f>
        <v>194.89</v>
      </c>
      <c r="CD6" s="35">
        <f t="shared" si="9"/>
        <v>195.89</v>
      </c>
      <c r="CE6" s="35">
        <f t="shared" si="9"/>
        <v>195.78</v>
      </c>
      <c r="CF6" s="35">
        <f t="shared" si="9"/>
        <v>233.45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55.14</v>
      </c>
      <c r="CN6" s="35">
        <f t="shared" ref="CN6:CV6" si="10">IF(CN7="",NA(),CN7)</f>
        <v>48.97</v>
      </c>
      <c r="CO6" s="35">
        <f t="shared" si="10"/>
        <v>50</v>
      </c>
      <c r="CP6" s="35">
        <f t="shared" si="10"/>
        <v>51.03</v>
      </c>
      <c r="CQ6" s="35">
        <f t="shared" si="10"/>
        <v>50.34</v>
      </c>
      <c r="CR6" s="35">
        <f t="shared" si="10"/>
        <v>52.31</v>
      </c>
      <c r="CS6" s="35">
        <f t="shared" si="10"/>
        <v>60.65</v>
      </c>
      <c r="CT6" s="35">
        <f t="shared" si="10"/>
        <v>51.75</v>
      </c>
      <c r="CU6" s="35">
        <f t="shared" si="10"/>
        <v>50.68</v>
      </c>
      <c r="CV6" s="35">
        <f t="shared" si="10"/>
        <v>50.14</v>
      </c>
      <c r="CW6" s="34" t="str">
        <f>IF(CW7="","",IF(CW7="-","【-】","【"&amp;SUBSTITUTE(TEXT(CW7,"#,##0.00"),"-","△")&amp;"】"))</f>
        <v>【51.30】</v>
      </c>
      <c r="CX6" s="35">
        <f>IF(CX7="",NA(),CX7)</f>
        <v>89.94</v>
      </c>
      <c r="CY6" s="35">
        <f t="shared" ref="CY6:DG6" si="11">IF(CY7="",NA(),CY7)</f>
        <v>91.61</v>
      </c>
      <c r="CZ6" s="35">
        <f t="shared" si="11"/>
        <v>91.27</v>
      </c>
      <c r="DA6" s="35">
        <f t="shared" si="11"/>
        <v>92.17</v>
      </c>
      <c r="DB6" s="35">
        <f t="shared" si="11"/>
        <v>92.77</v>
      </c>
      <c r="DC6" s="35">
        <f t="shared" si="11"/>
        <v>84.32</v>
      </c>
      <c r="DD6" s="35">
        <f t="shared" si="11"/>
        <v>84.58</v>
      </c>
      <c r="DE6" s="35">
        <f t="shared" si="11"/>
        <v>84.84</v>
      </c>
      <c r="DF6" s="35">
        <f t="shared" si="11"/>
        <v>84.86</v>
      </c>
      <c r="DG6" s="35">
        <f t="shared" si="11"/>
        <v>84.98</v>
      </c>
      <c r="DH6" s="34" t="str">
        <f>IF(DH7="","",IF(DH7="-","【-】","【"&amp;SUBSTITUTE(TEXT(DH7,"#,##0.00"),"-","△")&amp;"】"))</f>
        <v>【86.22】</v>
      </c>
      <c r="DI6" s="35">
        <f>IF(DI7="",NA(),DI7)</f>
        <v>45.2</v>
      </c>
      <c r="DJ6" s="35">
        <f t="shared" ref="DJ6:DR6" si="12">IF(DJ7="",NA(),DJ7)</f>
        <v>46.84</v>
      </c>
      <c r="DK6" s="35">
        <f t="shared" si="12"/>
        <v>48.42</v>
      </c>
      <c r="DL6" s="35">
        <f t="shared" si="12"/>
        <v>49.95</v>
      </c>
      <c r="DM6" s="35">
        <f t="shared" si="12"/>
        <v>51.46</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23671</v>
      </c>
      <c r="D7" s="37">
        <v>46</v>
      </c>
      <c r="E7" s="37">
        <v>17</v>
      </c>
      <c r="F7" s="37">
        <v>5</v>
      </c>
      <c r="G7" s="37">
        <v>0</v>
      </c>
      <c r="H7" s="37" t="s">
        <v>96</v>
      </c>
      <c r="I7" s="37" t="s">
        <v>97</v>
      </c>
      <c r="J7" s="37" t="s">
        <v>98</v>
      </c>
      <c r="K7" s="37" t="s">
        <v>99</v>
      </c>
      <c r="L7" s="37" t="s">
        <v>100</v>
      </c>
      <c r="M7" s="37" t="s">
        <v>101</v>
      </c>
      <c r="N7" s="38" t="s">
        <v>102</v>
      </c>
      <c r="O7" s="38">
        <v>62.1</v>
      </c>
      <c r="P7" s="38">
        <v>9.31</v>
      </c>
      <c r="Q7" s="38">
        <v>89.35</v>
      </c>
      <c r="R7" s="38">
        <v>4051</v>
      </c>
      <c r="S7" s="38">
        <v>7787</v>
      </c>
      <c r="T7" s="38">
        <v>22.35</v>
      </c>
      <c r="U7" s="38">
        <v>348.41</v>
      </c>
      <c r="V7" s="38">
        <v>719</v>
      </c>
      <c r="W7" s="38">
        <v>0.28999999999999998</v>
      </c>
      <c r="X7" s="38">
        <v>2479.31</v>
      </c>
      <c r="Y7" s="38">
        <v>120.65</v>
      </c>
      <c r="Z7" s="38">
        <v>128.91</v>
      </c>
      <c r="AA7" s="38">
        <v>118.38</v>
      </c>
      <c r="AB7" s="38">
        <v>121.27</v>
      </c>
      <c r="AC7" s="38">
        <v>120.09</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148.53</v>
      </c>
      <c r="AV7" s="38">
        <v>177.53</v>
      </c>
      <c r="AW7" s="38">
        <v>184.18</v>
      </c>
      <c r="AX7" s="38">
        <v>191.54</v>
      </c>
      <c r="AY7" s="38">
        <v>188.51</v>
      </c>
      <c r="AZ7" s="38">
        <v>29.45</v>
      </c>
      <c r="BA7" s="38">
        <v>31.84</v>
      </c>
      <c r="BB7" s="38">
        <v>29.91</v>
      </c>
      <c r="BC7" s="38">
        <v>29.54</v>
      </c>
      <c r="BD7" s="38">
        <v>26.99</v>
      </c>
      <c r="BE7" s="38">
        <v>33.840000000000003</v>
      </c>
      <c r="BF7" s="38">
        <v>679.19</v>
      </c>
      <c r="BG7" s="38">
        <v>714.12</v>
      </c>
      <c r="BH7" s="38">
        <v>477.27</v>
      </c>
      <c r="BI7" s="38">
        <v>422.91</v>
      </c>
      <c r="BJ7" s="38">
        <v>447.86</v>
      </c>
      <c r="BK7" s="38">
        <v>1081.8</v>
      </c>
      <c r="BL7" s="38">
        <v>974.93</v>
      </c>
      <c r="BM7" s="38">
        <v>855.8</v>
      </c>
      <c r="BN7" s="38">
        <v>789.46</v>
      </c>
      <c r="BO7" s="38">
        <v>826.83</v>
      </c>
      <c r="BP7" s="38">
        <v>765.47</v>
      </c>
      <c r="BQ7" s="38">
        <v>78.98</v>
      </c>
      <c r="BR7" s="38">
        <v>100</v>
      </c>
      <c r="BS7" s="38">
        <v>100</v>
      </c>
      <c r="BT7" s="38">
        <v>100</v>
      </c>
      <c r="BU7" s="38">
        <v>83.85</v>
      </c>
      <c r="BV7" s="38">
        <v>52.19</v>
      </c>
      <c r="BW7" s="38">
        <v>55.32</v>
      </c>
      <c r="BX7" s="38">
        <v>59.8</v>
      </c>
      <c r="BY7" s="38">
        <v>57.77</v>
      </c>
      <c r="BZ7" s="38">
        <v>57.31</v>
      </c>
      <c r="CA7" s="38">
        <v>59.59</v>
      </c>
      <c r="CB7" s="38">
        <v>247.06</v>
      </c>
      <c r="CC7" s="38">
        <v>194.89</v>
      </c>
      <c r="CD7" s="38">
        <v>195.89</v>
      </c>
      <c r="CE7" s="38">
        <v>195.78</v>
      </c>
      <c r="CF7" s="38">
        <v>233.45</v>
      </c>
      <c r="CG7" s="38">
        <v>296.14</v>
      </c>
      <c r="CH7" s="38">
        <v>283.17</v>
      </c>
      <c r="CI7" s="38">
        <v>263.76</v>
      </c>
      <c r="CJ7" s="38">
        <v>274.35000000000002</v>
      </c>
      <c r="CK7" s="38">
        <v>273.52</v>
      </c>
      <c r="CL7" s="38">
        <v>257.86</v>
      </c>
      <c r="CM7" s="38">
        <v>55.14</v>
      </c>
      <c r="CN7" s="38">
        <v>48.97</v>
      </c>
      <c r="CO7" s="38">
        <v>50</v>
      </c>
      <c r="CP7" s="38">
        <v>51.03</v>
      </c>
      <c r="CQ7" s="38">
        <v>50.34</v>
      </c>
      <c r="CR7" s="38">
        <v>52.31</v>
      </c>
      <c r="CS7" s="38">
        <v>60.65</v>
      </c>
      <c r="CT7" s="38">
        <v>51.75</v>
      </c>
      <c r="CU7" s="38">
        <v>50.68</v>
      </c>
      <c r="CV7" s="38">
        <v>50.14</v>
      </c>
      <c r="CW7" s="38">
        <v>51.3</v>
      </c>
      <c r="CX7" s="38">
        <v>89.94</v>
      </c>
      <c r="CY7" s="38">
        <v>91.61</v>
      </c>
      <c r="CZ7" s="38">
        <v>91.27</v>
      </c>
      <c r="DA7" s="38">
        <v>92.17</v>
      </c>
      <c r="DB7" s="38">
        <v>92.77</v>
      </c>
      <c r="DC7" s="38">
        <v>84.32</v>
      </c>
      <c r="DD7" s="38">
        <v>84.58</v>
      </c>
      <c r="DE7" s="38">
        <v>84.84</v>
      </c>
      <c r="DF7" s="38">
        <v>84.86</v>
      </c>
      <c r="DG7" s="38">
        <v>84.98</v>
      </c>
      <c r="DH7" s="38">
        <v>86.22</v>
      </c>
      <c r="DI7" s="38">
        <v>45.2</v>
      </c>
      <c r="DJ7" s="38">
        <v>46.84</v>
      </c>
      <c r="DK7" s="38">
        <v>48.42</v>
      </c>
      <c r="DL7" s="38">
        <v>49.95</v>
      </c>
      <c r="DM7" s="38">
        <v>51.46</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2021-01-28T01:08:25Z</cp:lastPrinted>
  <dcterms:created xsi:type="dcterms:W3CDTF">2020-12-04T02:35:22Z</dcterms:created>
  <dcterms:modified xsi:type="dcterms:W3CDTF">2021-02-09T07:43:07Z</dcterms:modified>
  <cp:category/>
</cp:coreProperties>
</file>