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28note32\Desktop\20田舎館村_経営比較分析表\"/>
    </mc:Choice>
  </mc:AlternateContent>
  <xr:revisionPtr revIDLastSave="0" documentId="13_ncr:1_{CE6D981C-E1F1-46F4-94D6-4184277326FD}" xr6:coauthVersionLast="44" xr6:coauthVersionMax="44" xr10:uidLastSave="{00000000-0000-0000-0000-000000000000}"/>
  <workbookProtection workbookAlgorithmName="SHA-512" workbookHashValue="7uXMNn+usHbiFdfdb6rcTRSusYeeuTFGneoc0N1SO0pZc8qv42tahiFhVidg6/OuCrLInuykTTR1ne5Z9DrSEQ==" workbookSaltValue="b5xUFDgTNPgnHu18jYGzk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<sst xmlns="http://schemas.openxmlformats.org/spreadsheetml/2006/main" count="236" uniqueCount="116">
  <si>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</si>
  <si>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</si>
  <si>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</si>
  <si>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</si>
  <si>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</si>
  <si>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</si>
  <si>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</si>
  <si>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</si>
  <si>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</si>
  <si>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</si>
  <si>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</si>
  <si>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</si>
  <si>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</si>
  <si>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</si>
  <si>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</si>
  <si>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</si>
  <si>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</si>
  <si>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</si>
  <si>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</si>
  <si>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</si>
  <si>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</si>
  <si>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</si>
  <si>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</si>
  <si>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</si>
  <si>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</si>
  <si>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</si>
  <si>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</si>
  <si>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</si>
  <si>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</si>
  <si>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</si>
  <si>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</si>
  <si>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</si>
  <si>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</si>
  <si>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</si>
  <si>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</si>
  <si>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</si>
  <si>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</si>
  <si>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</si>
  <si>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</si>
  <si>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</si>
  <si>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</si>
  <si>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</si>
  <si>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</si>
  <si>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</si>
  <si>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</si>
  <si>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</si>
  <si>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</si>
  <si>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</si>
  <si>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</si>
  <si>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</si>
  <si>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</si>
  <si>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</si>
  <si>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</si>
  <si>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</si>
  <si>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</si>
  <si>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</si>
  <si>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</si>
  <si>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</si>
  <si>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</si>
  <si>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</si>
  <si>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</si>
  <si>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</si>
  <si>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</si>
  <si>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</si>
  <si>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</si>
  <si>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</si>
  <si>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</si>
  <si>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</si>
  <si>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</si>
  <si>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</si>
  <si>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</si>
  <si>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</si>
  <si>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</si>
  <si>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</si>
  <si>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</si>
  <si>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</si>
  <si>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</si>
  <si>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</si>
  <si>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</si>
  <si>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</si>
  <si>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</si>
  <si>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</si>
  <si>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</si>
  <si>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</si>
  <si>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</si>
  <si>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</si>
  <si>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</si>
  <si>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</si>
  <si>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</si>
  <si>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</si>
  <si>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</si>
  <si>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</si>
  <si>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</si>
  <si>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</si>
  <si>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</si>
  <si>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</si>
  <si>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</si>
  <si>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</si>
  <si>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</si>
  <si>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</si>
  <si>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</si>
  <si>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</si>
  <si>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</si>
  <si>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</si>
  <si>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</si>
  <si>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</si>
  <si>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</si>
  <si>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</si>
  <si>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</si>
  <si>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</si>
  <si>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</si>
  <si>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</si>
  <si>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</si>
  <si>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法定耐用年数を経過し、ただちに更新を迫られている管渠はありません。管渠等の減価償却の進行状況においても類似団体と比較して高くはなっていますが、それほど逼迫した状況にはありません。
今後、将来の改築・更新・長寿命化等の財源確保や経営に与える影響を踏まえ、長期の投資・財政計画を策定し、計画的な管渠の改築を検討していく必要があります。
</t>
    <rPh sb="76" eb="78">
      <t>ヒッパク</t>
    </rPh>
    <rPh sb="80" eb="82">
      <t>ジョウキョウ</t>
    </rPh>
    <rPh sb="142" eb="145">
      <t>ケイカクテキ</t>
    </rPh>
    <rPh sb="149" eb="151">
      <t>カイチク</t>
    </rPh>
    <rPh sb="152" eb="154">
      <t>ケントウ</t>
    </rPh>
    <rPh sb="158" eb="160">
      <t>ヒツヨウ</t>
    </rPh>
    <phoneticPr fontId="15"/>
  </si>
  <si>
    <t>　令和元年度の経常収支比率及び経費回収率は100％を超えていますが、一般会計からの繰入金など使用料以外の収入による要因が大きく、健全な経営状況とは言い難い状況です。
　企業債残高対事業規模については、事業がほぼ終了していることから企業債残高は着実に減少していますが、資本費平準化債を毎年度発行限度額まで起債しているため類似団体及び全国平均と比較して高い水準を示しています。
　汚水処理原価は類似団体及び全国平均と比較し高い水準でありますが、維持管理費減に関する方策は下水道事業会計単体では可能な限り実施済であるので、今後は他の事業との広域化・共同化による経費節減を模索していく必要があります。
　水洗化率も全国平均等より大幅に下回る状況となっています。未接続世帯へ早期接続を促すなど水洗化率を向上させる取り組みが有収水量の維持・増加に繋がり、経営を改善させるものと考えています。</t>
    <rPh sb="1" eb="3">
      <t>レイワ</t>
    </rPh>
    <rPh sb="3" eb="4">
      <t>ガン</t>
    </rPh>
    <rPh sb="4" eb="6">
      <t>ネンド</t>
    </rPh>
    <rPh sb="13" eb="14">
      <t>オヨ</t>
    </rPh>
    <rPh sb="15" eb="17">
      <t>ケイヒ</t>
    </rPh>
    <rPh sb="17" eb="19">
      <t>カイシュウ</t>
    </rPh>
    <rPh sb="19" eb="20">
      <t>リツ</t>
    </rPh>
    <rPh sb="64" eb="66">
      <t>ケンゼン</t>
    </rPh>
    <rPh sb="67" eb="69">
      <t>ケイエイ</t>
    </rPh>
    <rPh sb="69" eb="71">
      <t>ジョウキョウ</t>
    </rPh>
    <rPh sb="73" eb="74">
      <t>イ</t>
    </rPh>
    <rPh sb="75" eb="76">
      <t>ガタ</t>
    </rPh>
    <rPh sb="77" eb="79">
      <t>ジョウキョウ</t>
    </rPh>
    <rPh sb="233" eb="236">
      <t>ゲスイドウ</t>
    </rPh>
    <rPh sb="236" eb="238">
      <t>ジギョウ</t>
    </rPh>
    <rPh sb="238" eb="240">
      <t>カイケイ</t>
    </rPh>
    <rPh sb="240" eb="242">
      <t>タンタイ</t>
    </rPh>
    <rPh sb="244" eb="246">
      <t>カノウ</t>
    </rPh>
    <rPh sb="247" eb="248">
      <t>カギ</t>
    </rPh>
    <rPh sb="249" eb="251">
      <t>ジッシ</t>
    </rPh>
    <rPh sb="251" eb="252">
      <t>スミ</t>
    </rPh>
    <rPh sb="258" eb="260">
      <t>コンゴ</t>
    </rPh>
    <rPh sb="261" eb="262">
      <t>タ</t>
    </rPh>
    <rPh sb="263" eb="265">
      <t>ジギョウ</t>
    </rPh>
    <rPh sb="267" eb="270">
      <t>コウイキカ</t>
    </rPh>
    <rPh sb="271" eb="274">
      <t>キョウドウカ</t>
    </rPh>
    <rPh sb="277" eb="279">
      <t>ケイヒ</t>
    </rPh>
    <rPh sb="279" eb="281">
      <t>セツゲン</t>
    </rPh>
    <rPh sb="282" eb="284">
      <t>モサク</t>
    </rPh>
    <rPh sb="288" eb="290">
      <t>ヒツヨウ</t>
    </rPh>
    <phoneticPr fontId="4"/>
  </si>
  <si>
    <t>　処理区域内の管渠の整備はほぼ終了しています。
今後は更なる経営改善に向けて、水洗化率の向上を図っていく必要があります。また、必要に応じて使用料水準や事業の広域化・共同化による維持管理費等の見直しを検討していきます。
　管渠等の老朽化に関しては、今後ストックマネジメント的観点から新規整備・維持管理・改築を一体的に捉え、事業の平準化とライフサイクルコストの最小化に取り組む必要があります。</t>
    <rPh sb="63" eb="65">
      <t>ヒツヨウ</t>
    </rPh>
    <rPh sb="66" eb="67">
      <t>オウ</t>
    </rPh>
    <rPh sb="75" eb="77">
      <t>ジギョウ</t>
    </rPh>
    <rPh sb="78" eb="81">
      <t>コウイキカ</t>
    </rPh>
    <rPh sb="82" eb="85">
      <t>キョウドウカ</t>
    </rPh>
    <rPh sb="99" eb="101">
      <t>ケントウ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</si>
</sst>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4A-47D7-B394-CFD021A2BD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0.16</c:v>
                </c:pt>
                <c:pt idx="4">
                  <c:v>0.1</c:v>
                </c:pt>
              </c:numCache>
            </c:numRef>
          </c:val>
          <c:smooth val="0"/>
          <c:extLst>
            <c:ext xmlns:c16="http://schemas.microsoft.com/office/drawing/2014/chart" uri="{C3380CC4-5D6E-409C-BE32-E72D297353CC}">
              <c16:uniqueId val="{00000001-BE4A-47D7-B394-CFD021A2BD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F5-4CCE-AEF6-35D0E3AB1C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57.54</c:v>
                </c:pt>
                <c:pt idx="4">
                  <c:v>55.55</c:v>
                </c:pt>
              </c:numCache>
            </c:numRef>
          </c:val>
          <c:smooth val="0"/>
          <c:extLst>
            <c:ext xmlns:c16="http://schemas.microsoft.com/office/drawing/2014/chart" uri="{C3380CC4-5D6E-409C-BE32-E72D297353CC}">
              <c16:uniqueId val="{00000001-2BF5-4CCE-AEF6-35D0E3AB1C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86.43</c:v>
                </c:pt>
                <c:pt idx="1">
                  <c:v>87.05</c:v>
                </c:pt>
                <c:pt idx="2">
                  <c:v>87.38</c:v>
                </c:pt>
                <c:pt idx="3">
                  <c:v>87.83</c:v>
                </c:pt>
                <c:pt idx="4">
                  <c:v>88.26</c:v>
                </c:pt>
              </c:numCache>
            </c:numRef>
          </c:val>
          <c:extLst>
            <c:ext xmlns:c16="http://schemas.microsoft.com/office/drawing/2014/chart" uri="{C3380CC4-5D6E-409C-BE32-E72D297353CC}">
              <c16:uniqueId val="{00000000-45C6-4324-99C6-4A93872B15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92.87</c:v>
                </c:pt>
                <c:pt idx="4">
                  <c:v>91.64</c:v>
                </c:pt>
              </c:numCache>
            </c:numRef>
          </c:val>
          <c:smooth val="0"/>
          <c:extLst>
            <c:ext xmlns:c16="http://schemas.microsoft.com/office/drawing/2014/chart" uri="{C3380CC4-5D6E-409C-BE32-E72D297353CC}">
              <c16:uniqueId val="{00000001-45C6-4324-99C6-4A93872B15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137.08000000000001</c:v>
                </c:pt>
                <c:pt idx="1">
                  <c:v>117.78</c:v>
                </c:pt>
                <c:pt idx="2">
                  <c:v>124.85</c:v>
                </c:pt>
                <c:pt idx="3">
                  <c:v>125.14</c:v>
                </c:pt>
                <c:pt idx="4">
                  <c:v>129.80000000000001</c:v>
                </c:pt>
              </c:numCache>
            </c:numRef>
          </c:val>
          <c:extLst>
            <c:ext xmlns:c16="http://schemas.microsoft.com/office/drawing/2014/chart" uri="{C3380CC4-5D6E-409C-BE32-E72D297353CC}">
              <c16:uniqueId val="{00000000-C508-4A1A-B9DC-D576BECB07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106.85</c:v>
                </c:pt>
                <c:pt idx="2">
                  <c:v>108.11</c:v>
                </c:pt>
                <c:pt idx="3">
                  <c:v>103.85</c:v>
                </c:pt>
                <c:pt idx="4">
                  <c:v>104.01</c:v>
                </c:pt>
              </c:numCache>
            </c:numRef>
          </c:val>
          <c:smooth val="0"/>
          <c:extLst>
            <c:ext xmlns:c16="http://schemas.microsoft.com/office/drawing/2014/chart" uri="{C3380CC4-5D6E-409C-BE32-E72D297353CC}">
              <c16:uniqueId val="{00000001-C508-4A1A-B9DC-D576BECB07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31.45</c:v>
                </c:pt>
                <c:pt idx="1">
                  <c:v>33.61</c:v>
                </c:pt>
                <c:pt idx="2">
                  <c:v>35.76</c:v>
                </c:pt>
                <c:pt idx="3">
                  <c:v>37.9</c:v>
                </c:pt>
                <c:pt idx="4">
                  <c:v>40</c:v>
                </c:pt>
              </c:numCache>
            </c:numRef>
          </c:val>
          <c:extLst>
            <c:ext xmlns:c16="http://schemas.microsoft.com/office/drawing/2014/chart" uri="{C3380CC4-5D6E-409C-BE32-E72D297353CC}">
              <c16:uniqueId val="{00000000-589A-487E-8EB0-F567011191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23.95</c:v>
                </c:pt>
                <c:pt idx="1">
                  <c:v>21.09</c:v>
                </c:pt>
                <c:pt idx="2">
                  <c:v>21.16</c:v>
                </c:pt>
                <c:pt idx="3">
                  <c:v>38.450000000000003</c:v>
                </c:pt>
                <c:pt idx="4">
                  <c:v>31.19</c:v>
                </c:pt>
              </c:numCache>
            </c:numRef>
          </c:val>
          <c:smooth val="0"/>
          <c:extLst>
            <c:ext xmlns:c16="http://schemas.microsoft.com/office/drawing/2014/chart" uri="{C3380CC4-5D6E-409C-BE32-E72D297353CC}">
              <c16:uniqueId val="{00000001-589A-487E-8EB0-F567011191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1D-4CBB-95FF-3EFB0CCEB3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0.83</c:v>
                </c:pt>
                <c:pt idx="4" formatCode="#,##0.00;&quot;△&quot;#,##0.00;&quot;-&quot;">
                  <c:v>0.57999999999999996</c:v>
                </c:pt>
              </c:numCache>
            </c:numRef>
          </c:val>
          <c:smooth val="0"/>
          <c:extLst>
            <c:ext xmlns:c16="http://schemas.microsoft.com/office/drawing/2014/chart" uri="{C3380CC4-5D6E-409C-BE32-E72D297353CC}">
              <c16:uniqueId val="{00000001-ED1D-4CBB-95FF-3EFB0CCEB3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5A-4E9B-9D91-0BCB5DB7C6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116.49</c:v>
                </c:pt>
                <c:pt idx="1">
                  <c:v>92.92</c:v>
                </c:pt>
                <c:pt idx="2">
                  <c:v>86.54</c:v>
                </c:pt>
                <c:pt idx="3">
                  <c:v>39.03</c:v>
                </c:pt>
                <c:pt idx="4">
                  <c:v>26.18</c:v>
                </c:pt>
              </c:numCache>
            </c:numRef>
          </c:val>
          <c:smooth val="0"/>
          <c:extLst>
            <c:ext xmlns:c16="http://schemas.microsoft.com/office/drawing/2014/chart" uri="{C3380CC4-5D6E-409C-BE32-E72D297353CC}">
              <c16:uniqueId val="{00000001-945A-4E9B-9D91-0BCB5DB7C6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65.13</c:v>
                </c:pt>
                <c:pt idx="1">
                  <c:v>70.47</c:v>
                </c:pt>
                <c:pt idx="2">
                  <c:v>79.2</c:v>
                </c:pt>
                <c:pt idx="3">
                  <c:v>85.72</c:v>
                </c:pt>
                <c:pt idx="4">
                  <c:v>88.9</c:v>
                </c:pt>
              </c:numCache>
            </c:numRef>
          </c:val>
          <c:extLst>
            <c:ext xmlns:c16="http://schemas.microsoft.com/office/drawing/2014/chart" uri="{C3380CC4-5D6E-409C-BE32-E72D297353CC}">
              <c16:uniqueId val="{00000000-9490-405E-8A23-DD0044CE51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44.37</c:v>
                </c:pt>
                <c:pt idx="1">
                  <c:v>50.66</c:v>
                </c:pt>
                <c:pt idx="2">
                  <c:v>62.25</c:v>
                </c:pt>
                <c:pt idx="3">
                  <c:v>66.790000000000006</c:v>
                </c:pt>
                <c:pt idx="4">
                  <c:v>57.3</c:v>
                </c:pt>
              </c:numCache>
            </c:numRef>
          </c:val>
          <c:smooth val="0"/>
          <c:extLst>
            <c:ext xmlns:c16="http://schemas.microsoft.com/office/drawing/2014/chart" uri="{C3380CC4-5D6E-409C-BE32-E72D297353CC}">
              <c16:uniqueId val="{00000001-9490-405E-8A23-DD0044CE51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2121.88</c:v>
                </c:pt>
                <c:pt idx="1">
                  <c:v>1950.24</c:v>
                </c:pt>
                <c:pt idx="2">
                  <c:v>1848.42</c:v>
                </c:pt>
                <c:pt idx="3">
                  <c:v>1104.07</c:v>
                </c:pt>
                <c:pt idx="4">
                  <c:v>1136.93</c:v>
                </c:pt>
              </c:numCache>
            </c:numRef>
          </c:val>
          <c:extLst>
            <c:ext xmlns:c16="http://schemas.microsoft.com/office/drawing/2014/chart" uri="{C3380CC4-5D6E-409C-BE32-E72D297353CC}">
              <c16:uniqueId val="{00000000-EFDC-4DC6-8936-DBB7905DF0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692.13</c:v>
                </c:pt>
                <c:pt idx="4">
                  <c:v>807.75</c:v>
                </c:pt>
              </c:numCache>
            </c:numRef>
          </c:val>
          <c:smooth val="0"/>
          <c:extLst>
            <c:ext xmlns:c16="http://schemas.microsoft.com/office/drawing/2014/chart" uri="{C3380CC4-5D6E-409C-BE32-E72D297353CC}">
              <c16:uniqueId val="{00000001-EFDC-4DC6-8936-DBB7905DF0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79.47</c:v>
                </c:pt>
                <c:pt idx="1">
                  <c:v>94.08</c:v>
                </c:pt>
                <c:pt idx="2">
                  <c:v>141.33000000000001</c:v>
                </c:pt>
                <c:pt idx="3">
                  <c:v>100</c:v>
                </c:pt>
                <c:pt idx="4">
                  <c:v>100</c:v>
                </c:pt>
              </c:numCache>
            </c:numRef>
          </c:val>
          <c:extLst>
            <c:ext xmlns:c16="http://schemas.microsoft.com/office/drawing/2014/chart" uri="{C3380CC4-5D6E-409C-BE32-E72D297353CC}">
              <c16:uniqueId val="{00000000-EC93-48A5-AB12-DEED494A9D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88.98</c:v>
                </c:pt>
                <c:pt idx="4">
                  <c:v>86.94</c:v>
                </c:pt>
              </c:numCache>
            </c:numRef>
          </c:val>
          <c:smooth val="0"/>
          <c:extLst>
            <c:ext xmlns:c16="http://schemas.microsoft.com/office/drawing/2014/chart" uri="{C3380CC4-5D6E-409C-BE32-E72D297353CC}">
              <c16:uniqueId val="{00000001-EC93-48A5-AB12-DEED494A9D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250.47</c:v>
                </c:pt>
                <c:pt idx="1">
                  <c:v>211.56</c:v>
                </c:pt>
                <c:pt idx="2">
                  <c:v>141.6</c:v>
                </c:pt>
                <c:pt idx="3">
                  <c:v>200.02</c:v>
                </c:pt>
                <c:pt idx="4">
                  <c:v>200.32</c:v>
                </c:pt>
              </c:numCache>
            </c:numRef>
          </c:val>
          <c:extLst>
            <c:ext xmlns:c16="http://schemas.microsoft.com/office/drawing/2014/chart" uri="{C3380CC4-5D6E-409C-BE32-E72D297353CC}">
              <c16:uniqueId val="{00000000-89ED-4820-9A0E-2D0FC0B901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175.05</c:v>
                </c:pt>
                <c:pt idx="4">
                  <c:v>179.63</c:v>
                </c:pt>
              </c:numCache>
            </c:numRef>
          </c:val>
          <c:smooth val="0"/>
          <c:extLst>
            <c:ext xmlns:c16="http://schemas.microsoft.com/office/drawing/2014/chart" uri="{C3380CC4-5D6E-409C-BE32-E72D297353CC}">
              <c16:uniqueId val="{00000001-89ED-4820-9A0E-2D0FC0B901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5" zoomScaleNormal="100" workbookViewId="0">
      <selection activeCell="BD58" sqref="BD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田舎館村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7787</v>
      </c>
      <c r="AM8" s="69"/>
      <c r="AN8" s="69"/>
      <c r="AO8" s="69"/>
      <c r="AP8" s="69"/>
      <c r="AQ8" s="69"/>
      <c r="AR8" s="69"/>
      <c r="AS8" s="69"/>
      <c r="AT8" s="68">
        <f>データ!T6</f>
        <v>22.35</v>
      </c>
      <c r="AU8" s="68"/>
      <c r="AV8" s="68"/>
      <c r="AW8" s="68"/>
      <c r="AX8" s="68"/>
      <c r="AY8" s="68"/>
      <c r="AZ8" s="68"/>
      <c r="BA8" s="68"/>
      <c r="BB8" s="68">
        <f>データ!U6</f>
        <v>348.41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43</v>
      </c>
      <c r="J10" s="68"/>
      <c r="K10" s="68"/>
      <c r="L10" s="68"/>
      <c r="M10" s="68"/>
      <c r="N10" s="68"/>
      <c r="O10" s="68"/>
      <c r="P10" s="68">
        <f>データ!P6</f>
        <v>87.95</v>
      </c>
      <c r="Q10" s="68"/>
      <c r="R10" s="68"/>
      <c r="S10" s="68"/>
      <c r="T10" s="68"/>
      <c r="U10" s="68"/>
      <c r="V10" s="68"/>
      <c r="W10" s="68">
        <f>データ!Q6</f>
        <v>79.75</v>
      </c>
      <c r="X10" s="68"/>
      <c r="Y10" s="68"/>
      <c r="Z10" s="68"/>
      <c r="AA10" s="68"/>
      <c r="AB10" s="68"/>
      <c r="AC10" s="68"/>
      <c r="AD10" s="69">
        <f>データ!R6</f>
        <v>4051</v>
      </c>
      <c r="AE10" s="69"/>
      <c r="AF10" s="69"/>
      <c r="AG10" s="69"/>
      <c r="AH10" s="69"/>
      <c r="AI10" s="69"/>
      <c r="AJ10" s="69"/>
      <c r="AK10" s="2"/>
      <c r="AL10" s="69">
        <f>データ!V6</f>
        <v>6790</v>
      </c>
      <c r="AM10" s="69"/>
      <c r="AN10" s="69"/>
      <c r="AO10" s="69"/>
      <c r="AP10" s="69"/>
      <c r="AQ10" s="69"/>
      <c r="AR10" s="69"/>
      <c r="AS10" s="69"/>
      <c r="AT10" s="68">
        <f>データ!W6</f>
        <v>2.78</v>
      </c>
      <c r="AU10" s="68"/>
      <c r="AV10" s="68"/>
      <c r="AW10" s="68"/>
      <c r="AX10" s="68"/>
      <c r="AY10" s="68"/>
      <c r="AZ10" s="68"/>
      <c r="BA10" s="68"/>
      <c r="BB10" s="68">
        <f>データ!X6</f>
        <v>2442.4499999999998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VLq65mIcsDJOUJrIIT0XxZUbmkQ0nfI6E9CYTvv4t42iTfxseD94czE/YJggBwQ04m2jNZYxhru8hlzCTd21Uw==" saltValue="uBIncITV7OX4c8pM6QWY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23671</v>
      </c>
      <c r="D6" s="33">
        <f t="shared" si="3"/>
        <v>46</v>
      </c>
      <c r="E6" s="33">
        <f t="shared" si="3"/>
        <v>17</v>
      </c>
      <c r="F6" s="33">
        <f t="shared" si="3"/>
        <v>1</v>
      </c>
      <c r="G6" s="33">
        <f t="shared" si="3"/>
        <v>0</v>
      </c>
      <c r="H6" s="33" t="str">
        <f t="shared" si="3"/>
        <v>青森県　田舎館村</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43</v>
      </c>
      <c r="P6" s="34">
        <f t="shared" si="3"/>
        <v>87.95</v>
      </c>
      <c r="Q6" s="34">
        <f t="shared" si="3"/>
        <v>79.75</v>
      </c>
      <c r="R6" s="34">
        <f t="shared" si="3"/>
        <v>4051</v>
      </c>
      <c r="S6" s="34">
        <f t="shared" si="3"/>
        <v>7787</v>
      </c>
      <c r="T6" s="34">
        <f t="shared" si="3"/>
        <v>22.35</v>
      </c>
      <c r="U6" s="34">
        <f t="shared" si="3"/>
        <v>348.41</v>
      </c>
      <c r="V6" s="34">
        <f t="shared" si="3"/>
        <v>6790</v>
      </c>
      <c r="W6" s="34">
        <f t="shared" si="3"/>
        <v>2.78</v>
      </c>
      <c r="X6" s="34">
        <f t="shared" si="3"/>
        <v>2442.4499999999998</v>
      </c>
      <c r="Y6" s="35">
        <f>IF(Y7="",NA(),Y7)</f>
        <v>137.08000000000001</v>
      </c>
      <c r="Z6" s="35">
        <f t="shared" ref="Z6:AH6" si="4">IF(Z7="",NA(),Z7)</f>
        <v>117.78</v>
      </c>
      <c r="AA6" s="35">
        <f t="shared" si="4"/>
        <v>124.85</v>
      </c>
      <c r="AB6" s="35">
        <f t="shared" si="4"/>
        <v>125.14</v>
      </c>
      <c r="AC6" s="35">
        <f t="shared" si="4"/>
        <v>129.80000000000001</v>
      </c>
      <c r="AD6" s="35">
        <f t="shared" si="4"/>
        <v>109.12</v>
      </c>
      <c r="AE6" s="35">
        <f t="shared" si="4"/>
        <v>106.85</v>
      </c>
      <c r="AF6" s="35">
        <f t="shared" si="4"/>
        <v>108.11</v>
      </c>
      <c r="AG6" s="35">
        <f t="shared" si="4"/>
        <v>103.85</v>
      </c>
      <c r="AH6" s="35">
        <f t="shared" si="4"/>
        <v>104.01</v>
      </c>
      <c r="AI6" s="34" t="str">
        <f>IF(AI7="","",IF(AI7="-","【-】","【"&amp;SUBSTITUTE(TEXT(AI7,"#,##0.00"),"-","△")&amp;"】"))</f>
        <v>【108.07】</v>
      </c>
      <c r="AJ6" s="34">
        <f>IF(AJ7="",NA(),AJ7)</f>
        <v>0</v>
      </c>
      <c r="AK6" s="34">
        <f t="shared" ref="AK6:AS6" si="5">IF(AK7="",NA(),AK7)</f>
        <v>0</v>
      </c>
      <c r="AL6" s="34">
        <f t="shared" si="5"/>
        <v>0</v>
      </c>
      <c r="AM6" s="34">
        <f t="shared" si="5"/>
        <v>0</v>
      </c>
      <c r="AN6" s="34">
        <f t="shared" si="5"/>
        <v>0</v>
      </c>
      <c r="AO6" s="35">
        <f t="shared" si="5"/>
        <v>116.49</v>
      </c>
      <c r="AP6" s="35">
        <f t="shared" si="5"/>
        <v>92.92</v>
      </c>
      <c r="AQ6" s="35">
        <f t="shared" si="5"/>
        <v>86.54</v>
      </c>
      <c r="AR6" s="35">
        <f t="shared" si="5"/>
        <v>39.03</v>
      </c>
      <c r="AS6" s="35">
        <f t="shared" si="5"/>
        <v>26.18</v>
      </c>
      <c r="AT6" s="34" t="str">
        <f>IF(AT7="","",IF(AT7="-","【-】","【"&amp;SUBSTITUTE(TEXT(AT7,"#,##0.00"),"-","△")&amp;"】"))</f>
        <v>【3.09】</v>
      </c>
      <c r="AU6" s="35">
        <f>IF(AU7="",NA(),AU7)</f>
        <v>65.13</v>
      </c>
      <c r="AV6" s="35">
        <f t="shared" ref="AV6:BD6" si="6">IF(AV7="",NA(),AV7)</f>
        <v>70.47</v>
      </c>
      <c r="AW6" s="35">
        <f t="shared" si="6"/>
        <v>79.2</v>
      </c>
      <c r="AX6" s="35">
        <f t="shared" si="6"/>
        <v>85.72</v>
      </c>
      <c r="AY6" s="35">
        <f t="shared" si="6"/>
        <v>88.9</v>
      </c>
      <c r="AZ6" s="35">
        <f t="shared" si="6"/>
        <v>44.37</v>
      </c>
      <c r="BA6" s="35">
        <f t="shared" si="6"/>
        <v>50.66</v>
      </c>
      <c r="BB6" s="35">
        <f t="shared" si="6"/>
        <v>62.25</v>
      </c>
      <c r="BC6" s="35">
        <f t="shared" si="6"/>
        <v>66.790000000000006</v>
      </c>
      <c r="BD6" s="35">
        <f t="shared" si="6"/>
        <v>57.3</v>
      </c>
      <c r="BE6" s="34" t="str">
        <f>IF(BE7="","",IF(BE7="-","【-】","【"&amp;SUBSTITUTE(TEXT(BE7,"#,##0.00"),"-","△")&amp;"】"))</f>
        <v>【69.54】</v>
      </c>
      <c r="BF6" s="35">
        <f>IF(BF7="",NA(),BF7)</f>
        <v>2121.88</v>
      </c>
      <c r="BG6" s="35">
        <f t="shared" ref="BG6:BO6" si="7">IF(BG7="",NA(),BG7)</f>
        <v>1950.24</v>
      </c>
      <c r="BH6" s="35">
        <f t="shared" si="7"/>
        <v>1848.42</v>
      </c>
      <c r="BI6" s="35">
        <f t="shared" si="7"/>
        <v>1104.07</v>
      </c>
      <c r="BJ6" s="35">
        <f t="shared" si="7"/>
        <v>1136.93</v>
      </c>
      <c r="BK6" s="35">
        <f t="shared" si="7"/>
        <v>1118.56</v>
      </c>
      <c r="BL6" s="35">
        <f t="shared" si="7"/>
        <v>1111.31</v>
      </c>
      <c r="BM6" s="35">
        <f t="shared" si="7"/>
        <v>966.33</v>
      </c>
      <c r="BN6" s="35">
        <f t="shared" si="7"/>
        <v>692.13</v>
      </c>
      <c r="BO6" s="35">
        <f t="shared" si="7"/>
        <v>807.75</v>
      </c>
      <c r="BP6" s="34" t="str">
        <f>IF(BP7="","",IF(BP7="-","【-】","【"&amp;SUBSTITUTE(TEXT(BP7,"#,##0.00"),"-","△")&amp;"】"))</f>
        <v>【682.51】</v>
      </c>
      <c r="BQ6" s="35">
        <f>IF(BQ7="",NA(),BQ7)</f>
        <v>79.47</v>
      </c>
      <c r="BR6" s="35">
        <f t="shared" ref="BR6:BZ6" si="8">IF(BR7="",NA(),BR7)</f>
        <v>94.08</v>
      </c>
      <c r="BS6" s="35">
        <f t="shared" si="8"/>
        <v>141.33000000000001</v>
      </c>
      <c r="BT6" s="35">
        <f t="shared" si="8"/>
        <v>100</v>
      </c>
      <c r="BU6" s="35">
        <f t="shared" si="8"/>
        <v>100</v>
      </c>
      <c r="BV6" s="35">
        <f t="shared" si="8"/>
        <v>72.33</v>
      </c>
      <c r="BW6" s="35">
        <f t="shared" si="8"/>
        <v>75.540000000000006</v>
      </c>
      <c r="BX6" s="35">
        <f t="shared" si="8"/>
        <v>81.739999999999995</v>
      </c>
      <c r="BY6" s="35">
        <f t="shared" si="8"/>
        <v>88.98</v>
      </c>
      <c r="BZ6" s="35">
        <f t="shared" si="8"/>
        <v>86.94</v>
      </c>
      <c r="CA6" s="34" t="str">
        <f>IF(CA7="","",IF(CA7="-","【-】","【"&amp;SUBSTITUTE(TEXT(CA7,"#,##0.00"),"-","△")&amp;"】"))</f>
        <v>【100.34】</v>
      </c>
      <c r="CB6" s="35">
        <f>IF(CB7="",NA(),CB7)</f>
        <v>250.47</v>
      </c>
      <c r="CC6" s="35">
        <f t="shared" ref="CC6:CK6" si="9">IF(CC7="",NA(),CC7)</f>
        <v>211.56</v>
      </c>
      <c r="CD6" s="35">
        <f t="shared" si="9"/>
        <v>141.6</v>
      </c>
      <c r="CE6" s="35">
        <f t="shared" si="9"/>
        <v>200.02</v>
      </c>
      <c r="CF6" s="35">
        <f t="shared" si="9"/>
        <v>200.32</v>
      </c>
      <c r="CG6" s="35">
        <f t="shared" si="9"/>
        <v>215.28</v>
      </c>
      <c r="CH6" s="35">
        <f t="shared" si="9"/>
        <v>207.96</v>
      </c>
      <c r="CI6" s="35">
        <f t="shared" si="9"/>
        <v>194.31</v>
      </c>
      <c r="CJ6" s="35">
        <f t="shared" si="9"/>
        <v>175.05</v>
      </c>
      <c r="CK6" s="35">
        <f t="shared" si="9"/>
        <v>179.63</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57.54</v>
      </c>
      <c r="CV6" s="35">
        <f t="shared" si="10"/>
        <v>55.55</v>
      </c>
      <c r="CW6" s="34" t="str">
        <f>IF(CW7="","",IF(CW7="-","【-】","【"&amp;SUBSTITUTE(TEXT(CW7,"#,##0.00"),"-","△")&amp;"】"))</f>
        <v>【59.64】</v>
      </c>
      <c r="CX6" s="35">
        <f>IF(CX7="",NA(),CX7)</f>
        <v>86.43</v>
      </c>
      <c r="CY6" s="35">
        <f t="shared" ref="CY6:DG6" si="11">IF(CY7="",NA(),CY7)</f>
        <v>87.05</v>
      </c>
      <c r="CZ6" s="35">
        <f t="shared" si="11"/>
        <v>87.38</v>
      </c>
      <c r="DA6" s="35">
        <f t="shared" si="11"/>
        <v>87.83</v>
      </c>
      <c r="DB6" s="35">
        <f t="shared" si="11"/>
        <v>88.26</v>
      </c>
      <c r="DC6" s="35">
        <f t="shared" si="11"/>
        <v>83.8</v>
      </c>
      <c r="DD6" s="35">
        <f t="shared" si="11"/>
        <v>83.91</v>
      </c>
      <c r="DE6" s="35">
        <f t="shared" si="11"/>
        <v>83.51</v>
      </c>
      <c r="DF6" s="35">
        <f t="shared" si="11"/>
        <v>92.87</v>
      </c>
      <c r="DG6" s="35">
        <f t="shared" si="11"/>
        <v>91.64</v>
      </c>
      <c r="DH6" s="34" t="str">
        <f>IF(DH7="","",IF(DH7="-","【-】","【"&amp;SUBSTITUTE(TEXT(DH7,"#,##0.00"),"-","△")&amp;"】"))</f>
        <v>【95.35】</v>
      </c>
      <c r="DI6" s="35">
        <f>IF(DI7="",NA(),DI7)</f>
        <v>31.45</v>
      </c>
      <c r="DJ6" s="35">
        <f t="shared" ref="DJ6:DR6" si="12">IF(DJ7="",NA(),DJ7)</f>
        <v>33.61</v>
      </c>
      <c r="DK6" s="35">
        <f t="shared" si="12"/>
        <v>35.76</v>
      </c>
      <c r="DL6" s="35">
        <f t="shared" si="12"/>
        <v>37.9</v>
      </c>
      <c r="DM6" s="35">
        <f t="shared" si="12"/>
        <v>40</v>
      </c>
      <c r="DN6" s="35">
        <f t="shared" si="12"/>
        <v>23.95</v>
      </c>
      <c r="DO6" s="35">
        <f t="shared" si="12"/>
        <v>21.09</v>
      </c>
      <c r="DP6" s="35">
        <f t="shared" si="12"/>
        <v>21.16</v>
      </c>
      <c r="DQ6" s="35">
        <f t="shared" si="12"/>
        <v>38.450000000000003</v>
      </c>
      <c r="DR6" s="35">
        <f t="shared" si="12"/>
        <v>31.19</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0.83</v>
      </c>
      <c r="EC6" s="35">
        <f t="shared" si="13"/>
        <v>0.57999999999999996</v>
      </c>
      <c r="ED6" s="34" t="str">
        <f>IF(ED7="","",IF(ED7="-","【-】","【"&amp;SUBSTITUTE(TEXT(ED7,"#,##0.00"),"-","△")&amp;"】"))</f>
        <v>【5.90】</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0.16</v>
      </c>
      <c r="EN6" s="35">
        <f t="shared" si="14"/>
        <v>0.1</v>
      </c>
      <c r="EO6" s="34" t="str">
        <f>IF(EO7="","",IF(EO7="-","【-】","【"&amp;SUBSTITUTE(TEXT(EO7,"#,##0.00"),"-","△")&amp;"】"))</f>
        <v>【0.22】</v>
      </c>
    </row>
    <row r="7" spans="1:148" s="36" customFormat="1" x14ac:dyDescent="0.15">
      <c r="A7" s="28"/>
      <c r="B7" s="37">
        <v>2019</v>
      </c>
      <c r="C7" s="37">
        <v>23671</v>
      </c>
      <c r="D7" s="37">
        <v>46</v>
      </c>
      <c r="E7" s="37">
        <v>17</v>
      </c>
      <c r="F7" s="37">
        <v>1</v>
      </c>
      <c r="G7" s="37">
        <v>0</v>
      </c>
      <c r="H7" s="37" t="s">
        <v>96</v>
      </c>
      <c r="I7" s="37" t="s">
        <v>97</v>
      </c>
      <c r="J7" s="37" t="s">
        <v>98</v>
      </c>
      <c r="K7" s="37" t="s">
        <v>99</v>
      </c>
      <c r="L7" s="37" t="s">
        <v>100</v>
      </c>
      <c r="M7" s="37" t="s">
        <v>101</v>
      </c>
      <c r="N7" s="38" t="s">
        <v>102</v>
      </c>
      <c r="O7" s="38">
        <v>43</v>
      </c>
      <c r="P7" s="38">
        <v>87.95</v>
      </c>
      <c r="Q7" s="38">
        <v>79.75</v>
      </c>
      <c r="R7" s="38">
        <v>4051</v>
      </c>
      <c r="S7" s="38">
        <v>7787</v>
      </c>
      <c r="T7" s="38">
        <v>22.35</v>
      </c>
      <c r="U7" s="38">
        <v>348.41</v>
      </c>
      <c r="V7" s="38">
        <v>6790</v>
      </c>
      <c r="W7" s="38">
        <v>2.78</v>
      </c>
      <c r="X7" s="38">
        <v>2442.4499999999998</v>
      </c>
      <c r="Y7" s="38">
        <v>137.08000000000001</v>
      </c>
      <c r="Z7" s="38">
        <v>117.78</v>
      </c>
      <c r="AA7" s="38">
        <v>124.85</v>
      </c>
      <c r="AB7" s="38">
        <v>125.14</v>
      </c>
      <c r="AC7" s="38">
        <v>129.80000000000001</v>
      </c>
      <c r="AD7" s="38">
        <v>109.12</v>
      </c>
      <c r="AE7" s="38">
        <v>106.85</v>
      </c>
      <c r="AF7" s="38">
        <v>108.11</v>
      </c>
      <c r="AG7" s="38">
        <v>103.85</v>
      </c>
      <c r="AH7" s="38">
        <v>104.01</v>
      </c>
      <c r="AI7" s="38">
        <v>108.07</v>
      </c>
      <c r="AJ7" s="38">
        <v>0</v>
      </c>
      <c r="AK7" s="38">
        <v>0</v>
      </c>
      <c r="AL7" s="38">
        <v>0</v>
      </c>
      <c r="AM7" s="38">
        <v>0</v>
      </c>
      <c r="AN7" s="38">
        <v>0</v>
      </c>
      <c r="AO7" s="38">
        <v>116.49</v>
      </c>
      <c r="AP7" s="38">
        <v>92.92</v>
      </c>
      <c r="AQ7" s="38">
        <v>86.54</v>
      </c>
      <c r="AR7" s="38">
        <v>39.03</v>
      </c>
      <c r="AS7" s="38">
        <v>26.18</v>
      </c>
      <c r="AT7" s="38">
        <v>3.09</v>
      </c>
      <c r="AU7" s="38">
        <v>65.13</v>
      </c>
      <c r="AV7" s="38">
        <v>70.47</v>
      </c>
      <c r="AW7" s="38">
        <v>79.2</v>
      </c>
      <c r="AX7" s="38">
        <v>85.72</v>
      </c>
      <c r="AY7" s="38">
        <v>88.9</v>
      </c>
      <c r="AZ7" s="38">
        <v>44.37</v>
      </c>
      <c r="BA7" s="38">
        <v>50.66</v>
      </c>
      <c r="BB7" s="38">
        <v>62.25</v>
      </c>
      <c r="BC7" s="38">
        <v>66.790000000000006</v>
      </c>
      <c r="BD7" s="38">
        <v>57.3</v>
      </c>
      <c r="BE7" s="38">
        <v>69.540000000000006</v>
      </c>
      <c r="BF7" s="38">
        <v>2121.88</v>
      </c>
      <c r="BG7" s="38">
        <v>1950.24</v>
      </c>
      <c r="BH7" s="38">
        <v>1848.42</v>
      </c>
      <c r="BI7" s="38">
        <v>1104.07</v>
      </c>
      <c r="BJ7" s="38">
        <v>1136.93</v>
      </c>
      <c r="BK7" s="38">
        <v>1118.56</v>
      </c>
      <c r="BL7" s="38">
        <v>1111.31</v>
      </c>
      <c r="BM7" s="38">
        <v>966.33</v>
      </c>
      <c r="BN7" s="38">
        <v>692.13</v>
      </c>
      <c r="BO7" s="38">
        <v>807.75</v>
      </c>
      <c r="BP7" s="38">
        <v>682.51</v>
      </c>
      <c r="BQ7" s="38">
        <v>79.47</v>
      </c>
      <c r="BR7" s="38">
        <v>94.08</v>
      </c>
      <c r="BS7" s="38">
        <v>141.33000000000001</v>
      </c>
      <c r="BT7" s="38">
        <v>100</v>
      </c>
      <c r="BU7" s="38">
        <v>100</v>
      </c>
      <c r="BV7" s="38">
        <v>72.33</v>
      </c>
      <c r="BW7" s="38">
        <v>75.540000000000006</v>
      </c>
      <c r="BX7" s="38">
        <v>81.739999999999995</v>
      </c>
      <c r="BY7" s="38">
        <v>88.98</v>
      </c>
      <c r="BZ7" s="38">
        <v>86.94</v>
      </c>
      <c r="CA7" s="38">
        <v>100.34</v>
      </c>
      <c r="CB7" s="38">
        <v>250.47</v>
      </c>
      <c r="CC7" s="38">
        <v>211.56</v>
      </c>
      <c r="CD7" s="38">
        <v>141.6</v>
      </c>
      <c r="CE7" s="38">
        <v>200.02</v>
      </c>
      <c r="CF7" s="38">
        <v>200.32</v>
      </c>
      <c r="CG7" s="38">
        <v>215.28</v>
      </c>
      <c r="CH7" s="38">
        <v>207.96</v>
      </c>
      <c r="CI7" s="38">
        <v>194.31</v>
      </c>
      <c r="CJ7" s="38">
        <v>175.05</v>
      </c>
      <c r="CK7" s="38">
        <v>179.63</v>
      </c>
      <c r="CL7" s="38">
        <v>136.15</v>
      </c>
      <c r="CM7" s="38" t="s">
        <v>102</v>
      </c>
      <c r="CN7" s="38" t="s">
        <v>102</v>
      </c>
      <c r="CO7" s="38" t="s">
        <v>102</v>
      </c>
      <c r="CP7" s="38" t="s">
        <v>102</v>
      </c>
      <c r="CQ7" s="38" t="s">
        <v>102</v>
      </c>
      <c r="CR7" s="38">
        <v>54.67</v>
      </c>
      <c r="CS7" s="38">
        <v>53.51</v>
      </c>
      <c r="CT7" s="38">
        <v>53.5</v>
      </c>
      <c r="CU7" s="38">
        <v>57.54</v>
      </c>
      <c r="CV7" s="38">
        <v>55.55</v>
      </c>
      <c r="CW7" s="38">
        <v>59.64</v>
      </c>
      <c r="CX7" s="38">
        <v>86.43</v>
      </c>
      <c r="CY7" s="38">
        <v>87.05</v>
      </c>
      <c r="CZ7" s="38">
        <v>87.38</v>
      </c>
      <c r="DA7" s="38">
        <v>87.83</v>
      </c>
      <c r="DB7" s="38">
        <v>88.26</v>
      </c>
      <c r="DC7" s="38">
        <v>83.8</v>
      </c>
      <c r="DD7" s="38">
        <v>83.91</v>
      </c>
      <c r="DE7" s="38">
        <v>83.51</v>
      </c>
      <c r="DF7" s="38">
        <v>92.87</v>
      </c>
      <c r="DG7" s="38">
        <v>91.64</v>
      </c>
      <c r="DH7" s="38">
        <v>95.35</v>
      </c>
      <c r="DI7" s="38">
        <v>31.45</v>
      </c>
      <c r="DJ7" s="38">
        <v>33.61</v>
      </c>
      <c r="DK7" s="38">
        <v>35.76</v>
      </c>
      <c r="DL7" s="38">
        <v>37.9</v>
      </c>
      <c r="DM7" s="38">
        <v>40</v>
      </c>
      <c r="DN7" s="38">
        <v>23.95</v>
      </c>
      <c r="DO7" s="38">
        <v>21.09</v>
      </c>
      <c r="DP7" s="38">
        <v>21.16</v>
      </c>
      <c r="DQ7" s="38">
        <v>38.450000000000003</v>
      </c>
      <c r="DR7" s="38">
        <v>31.19</v>
      </c>
      <c r="DS7" s="38">
        <v>38.57</v>
      </c>
      <c r="DT7" s="38">
        <v>0</v>
      </c>
      <c r="DU7" s="38">
        <v>0</v>
      </c>
      <c r="DV7" s="38">
        <v>0</v>
      </c>
      <c r="DW7" s="38">
        <v>0</v>
      </c>
      <c r="DX7" s="38">
        <v>0</v>
      </c>
      <c r="DY7" s="38">
        <v>0</v>
      </c>
      <c r="DZ7" s="38">
        <v>0</v>
      </c>
      <c r="EA7" s="38">
        <v>0</v>
      </c>
      <c r="EB7" s="38">
        <v>0.83</v>
      </c>
      <c r="EC7" s="38">
        <v>0.57999999999999996</v>
      </c>
      <c r="ED7" s="38">
        <v>5.9</v>
      </c>
      <c r="EE7" s="38">
        <v>0</v>
      </c>
      <c r="EF7" s="38">
        <v>0</v>
      </c>
      <c r="EG7" s="38">
        <v>0</v>
      </c>
      <c r="EH7" s="38">
        <v>0</v>
      </c>
      <c r="EI7" s="38">
        <v>0</v>
      </c>
      <c r="EJ7" s="38">
        <v>0.11</v>
      </c>
      <c r="EK7" s="38">
        <v>0.15</v>
      </c>
      <c r="EL7" s="38">
        <v>0.16</v>
      </c>
      <c r="EM7" s="38">
        <v>0.16</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2020-12-04T02:24:11Z</dcterms:created>
  <dcterms:modified xsi:type="dcterms:W3CDTF">2021-01-29T06:08:37Z</dcterms:modified>
  <cp:category/>
</cp:coreProperties>
</file>