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172.16.0.5\財政課\財政係\32年度財政関係\2_公営企業\20210113_□公営企業に係る経営比較分析表（令和元年度決算）の分析等について\04_回答\下水\"/>
    </mc:Choice>
  </mc:AlternateContent>
  <xr:revisionPtr revIDLastSave="0" documentId="13_ncr:1_{FBCDDC9C-7D63-468E-B242-82A2DF99DF85}" xr6:coauthVersionLast="41" xr6:coauthVersionMax="41" xr10:uidLastSave="{00000000-0000-0000-0000-000000000000}"/>
  <workbookProtection workbookAlgorithmName="SHA-512" workbookHashValue="NP1ZSiMY0P2mz8F3UI5xkR1j0zE7lrICwYg67po4sGq+CEndT7ojSLucwjxSQWDZFYGI+2gSznJ5pttd4ev8gw==" workbookSaltValue="VJf2iOK2GhdcCcJMC6wsVw==" workbookSpinCount="100000" lockStructure="1"/>
  <bookViews>
    <workbookView xWindow="20370" yWindow="-120" windowWidth="19440" windowHeight="156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I10" i="4"/>
  <c r="BB8" i="4"/>
  <c r="AL8" i="4"/>
  <c r="P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<sst xmlns="http://schemas.openxmlformats.org/spreadsheetml/2006/main" count="247" uniqueCount="119">
  <si>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</si>
  <si>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</si>
  <si>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</si>
  <si>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</si>
  <si>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</si>
  <si>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</si>
  <si>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</si>
  <si>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</si>
  <si>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</si>
  <si>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</si>
  <si>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</si>
  <si>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</si>
  <si>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</si>
  <si>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</si>
  <si>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</si>
  <si>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</si>
  <si>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</si>
  <si>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</si>
  <si>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</si>
  <si>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</si>
  <si>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</si>
  <si>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</si>
  <si>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</si>
  <si>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</si>
  <si>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</si>
  <si>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</si>
  <si>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</si>
  <si>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</si>
  <si>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</si>
  <si>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</si>
  <si>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</si>
  <si>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</si>
  <si>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</si>
  <si>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</si>
  <si>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</si>
  <si>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</si>
  <si>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</si>
  <si>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</si>
  <si>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</si>
  <si>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</si>
  <si>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</si>
  <si>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</si>
  <si>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</si>
  <si>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</si>
  <si>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</si>
  <si>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</si>
  <si>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</si>
  <si>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</si>
  <si>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</si>
  <si>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</si>
  <si>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</si>
  <si>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</si>
  <si>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</si>
  <si>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</si>
  <si>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</si>
  <si>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</si>
  <si>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</si>
  <si>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</si>
  <si>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</si>
  <si>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</si>
  <si>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</si>
  <si>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</si>
  <si>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</si>
  <si>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</si>
  <si>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</si>
  <si>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</si>
  <si>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</si>
  <si>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</si>
  <si>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</si>
  <si>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</si>
  <si>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</si>
  <si>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</si>
  <si>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</si>
  <si>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</si>
  <si>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</si>
  <si>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</si>
  <si>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</si>
  <si>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</si>
  <si>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</si>
  <si>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</si>
  <si>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</si>
  <si>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</si>
  <si>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</si>
  <si>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</si>
  <si>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</si>
  <si>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</si>
  <si>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</si>
  <si>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</si>
  <si>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</si>
  <si>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</si>
  <si>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</si>
  <si>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</si>
  <si>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</si>
  <si>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</si>
  <si>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</si>
  <si>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</si>
  <si>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</si>
  <si>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</si>
  <si>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</si>
  <si>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</si>
  <si>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</si>
  <si>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</si>
  <si>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</si>
  <si>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</si>
  <si>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</si>
  <si>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</si>
  <si>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</si>
  <si>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</si>
  <si>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</si>
  <si>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</si>
  <si>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</si>
  <si>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</si>
  <si>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</si>
  <si>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</si>
  <si>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</si>
  <si>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</si>
  <si>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依然として収益的収支比率は100％を超えており、健全な経営へ向かっているものと考えられる。経費回収率が減少したが、近年では増加傾向にあるため、今後動向に注視していきたい。
　今後数年は償還金の高止まりの影響により、企業債残高対事業規模比率は高い状態が続くと思われるが、浄化槽整備計画の一部見直しにより整備規模が縮小されるため、減少していくことが見込まれる。
　水洗化率は依然として100％を維持しているので継続していきたい。
　汚水処理原価の増加について、維持管理費は法定検査等の義務的費用の性質が強く抑制は難しいため、修繕費を抑えるよう適正管理に努める必要がある。</t>
    <rPh sb="1" eb="3">
      <t>イゼン</t>
    </rPh>
    <rPh sb="6" eb="9">
      <t>シュウエキテキ</t>
    </rPh>
    <rPh sb="9" eb="11">
      <t>シュウシ</t>
    </rPh>
    <rPh sb="11" eb="13">
      <t>ヒリツ</t>
    </rPh>
    <rPh sb="19" eb="20">
      <t>コ</t>
    </rPh>
    <rPh sb="25" eb="27">
      <t>ケンゼン</t>
    </rPh>
    <rPh sb="28" eb="30">
      <t>ケイエイ</t>
    </rPh>
    <rPh sb="31" eb="32">
      <t>ム</t>
    </rPh>
    <rPh sb="40" eb="41">
      <t>カンガ</t>
    </rPh>
    <rPh sb="46" eb="48">
      <t>ケイヒ</t>
    </rPh>
    <rPh sb="48" eb="50">
      <t>カイシュウ</t>
    </rPh>
    <rPh sb="50" eb="51">
      <t>リツ</t>
    </rPh>
    <rPh sb="52" eb="54">
      <t>ゲンショウ</t>
    </rPh>
    <rPh sb="58" eb="60">
      <t>キンネン</t>
    </rPh>
    <rPh sb="62" eb="64">
      <t>ゾウカ</t>
    </rPh>
    <rPh sb="64" eb="66">
      <t>ケイコウ</t>
    </rPh>
    <rPh sb="72" eb="74">
      <t>コンゴ</t>
    </rPh>
    <rPh sb="74" eb="76">
      <t>ドウコウ</t>
    </rPh>
    <rPh sb="77" eb="79">
      <t>チュウシ</t>
    </rPh>
    <rPh sb="88" eb="90">
      <t>コンゴ</t>
    </rPh>
    <rPh sb="90" eb="92">
      <t>スウネン</t>
    </rPh>
    <rPh sb="93" eb="96">
      <t>ショウカンキン</t>
    </rPh>
    <rPh sb="97" eb="99">
      <t>タカド</t>
    </rPh>
    <rPh sb="102" eb="104">
      <t>エイキョウ</t>
    </rPh>
    <rPh sb="108" eb="110">
      <t>キギョウ</t>
    </rPh>
    <rPh sb="110" eb="111">
      <t>サイ</t>
    </rPh>
    <rPh sb="111" eb="113">
      <t>ザンダカ</t>
    </rPh>
    <rPh sb="113" eb="114">
      <t>タイ</t>
    </rPh>
    <rPh sb="114" eb="116">
      <t>ジギョウ</t>
    </rPh>
    <rPh sb="116" eb="118">
      <t>キボ</t>
    </rPh>
    <rPh sb="118" eb="120">
      <t>ヒリツ</t>
    </rPh>
    <rPh sb="121" eb="122">
      <t>タカ</t>
    </rPh>
    <rPh sb="123" eb="125">
      <t>ジョウタイ</t>
    </rPh>
    <rPh sb="126" eb="127">
      <t>ツヅ</t>
    </rPh>
    <rPh sb="129" eb="130">
      <t>オモ</t>
    </rPh>
    <rPh sb="135" eb="138">
      <t>ジョウカソウ</t>
    </rPh>
    <rPh sb="138" eb="140">
      <t>セイビ</t>
    </rPh>
    <rPh sb="140" eb="142">
      <t>ケイカク</t>
    </rPh>
    <rPh sb="143" eb="145">
      <t>イチブ</t>
    </rPh>
    <rPh sb="145" eb="147">
      <t>ミナオ</t>
    </rPh>
    <rPh sb="151" eb="153">
      <t>セイビ</t>
    </rPh>
    <rPh sb="153" eb="155">
      <t>キボ</t>
    </rPh>
    <rPh sb="156" eb="158">
      <t>シュクショウ</t>
    </rPh>
    <rPh sb="164" eb="166">
      <t>ゲンショウ</t>
    </rPh>
    <rPh sb="173" eb="175">
      <t>ミコ</t>
    </rPh>
    <rPh sb="181" eb="185">
      <t>スイセンカリツ</t>
    </rPh>
    <rPh sb="186" eb="188">
      <t>イゼン</t>
    </rPh>
    <rPh sb="196" eb="198">
      <t>イジ</t>
    </rPh>
    <rPh sb="204" eb="206">
      <t>ケイゾク</t>
    </rPh>
    <rPh sb="215" eb="217">
      <t>オスイ</t>
    </rPh>
    <rPh sb="217" eb="219">
      <t>ショリ</t>
    </rPh>
    <rPh sb="219" eb="221">
      <t>ゲンカ</t>
    </rPh>
    <rPh sb="222" eb="224">
      <t>ゾウカ</t>
    </rPh>
    <rPh sb="229" eb="231">
      <t>イジ</t>
    </rPh>
    <rPh sb="231" eb="233">
      <t>カンリ</t>
    </rPh>
    <rPh sb="233" eb="234">
      <t>ヒ</t>
    </rPh>
    <rPh sb="235" eb="237">
      <t>ホウテイ</t>
    </rPh>
    <rPh sb="237" eb="239">
      <t>ケンサ</t>
    </rPh>
    <rPh sb="239" eb="240">
      <t>トウ</t>
    </rPh>
    <rPh sb="241" eb="244">
      <t>ギムテキ</t>
    </rPh>
    <rPh sb="244" eb="246">
      <t>ヒヨウ</t>
    </rPh>
    <rPh sb="247" eb="249">
      <t>セイシツ</t>
    </rPh>
    <rPh sb="250" eb="251">
      <t>ツヨ</t>
    </rPh>
    <rPh sb="252" eb="254">
      <t>ヨクセイ</t>
    </rPh>
    <rPh sb="255" eb="256">
      <t>ムズカ</t>
    </rPh>
    <rPh sb="261" eb="264">
      <t>シュウゼンヒ</t>
    </rPh>
    <rPh sb="265" eb="266">
      <t>オサ</t>
    </rPh>
    <rPh sb="270" eb="272">
      <t>テキセイ</t>
    </rPh>
    <rPh sb="272" eb="274">
      <t>カンリ</t>
    </rPh>
    <rPh sb="275" eb="276">
      <t>ツト</t>
    </rPh>
    <rPh sb="278" eb="280">
      <t>ヒツヨウ</t>
    </rPh>
    <phoneticPr fontId="4"/>
  </si>
  <si>
    <t>　平成18年度から事業に着手しており、直近で耐用年数を経過するものはない。付帯施設の修繕費が増加傾向にあるため、適正利用を促すなどの適切な維持管理が必要である。</t>
    <rPh sb="56" eb="58">
      <t>テキセイ</t>
    </rPh>
    <rPh sb="58" eb="60">
      <t>リヨウ</t>
    </rPh>
    <rPh sb="61" eb="62">
      <t>ウナガ</t>
    </rPh>
    <rPh sb="66" eb="68">
      <t>テキセツ</t>
    </rPh>
    <rPh sb="69" eb="71">
      <t>イジ</t>
    </rPh>
    <rPh sb="71" eb="73">
      <t>カンリ</t>
    </rPh>
    <rPh sb="74" eb="76">
      <t>ヒツヨウ</t>
    </rPh>
    <phoneticPr fontId="4"/>
  </si>
  <si>
    <t>　人口減少や高齢化世帯増加の影響により浄化槽設置希望者が近年減少傾向にあり普及率が伸び悩んでいる。そのため、企業債残高は減少するものと考えられる。
　現在、令和５年度の地方公営企業会計の適用へ向け、準備をしている。現状、経営が概ね健全と思われるが、固定資産評価等の結果によっては料金改定の検討も必要である。</t>
    <rPh sb="1" eb="3">
      <t>ジンコウ</t>
    </rPh>
    <rPh sb="3" eb="5">
      <t>ゲンショウ</t>
    </rPh>
    <rPh sb="6" eb="9">
      <t>コウレイカ</t>
    </rPh>
    <rPh sb="9" eb="11">
      <t>セタイ</t>
    </rPh>
    <rPh sb="11" eb="13">
      <t>ゾウカ</t>
    </rPh>
    <rPh sb="14" eb="16">
      <t>エイキョウ</t>
    </rPh>
    <rPh sb="19" eb="22">
      <t>ジョウカソウ</t>
    </rPh>
    <rPh sb="22" eb="24">
      <t>セッチ</t>
    </rPh>
    <rPh sb="24" eb="26">
      <t>キボウ</t>
    </rPh>
    <rPh sb="26" eb="27">
      <t>シャ</t>
    </rPh>
    <rPh sb="28" eb="30">
      <t>キンネン</t>
    </rPh>
    <rPh sb="30" eb="32">
      <t>ゲンショウ</t>
    </rPh>
    <rPh sb="32" eb="34">
      <t>ケイコウ</t>
    </rPh>
    <rPh sb="37" eb="39">
      <t>フキュウ</t>
    </rPh>
    <rPh sb="39" eb="40">
      <t>リツ</t>
    </rPh>
    <rPh sb="41" eb="42">
      <t>ノ</t>
    </rPh>
    <rPh sb="43" eb="44">
      <t>ナヤ</t>
    </rPh>
    <rPh sb="54" eb="56">
      <t>キギョウ</t>
    </rPh>
    <rPh sb="56" eb="57">
      <t>サイ</t>
    </rPh>
    <rPh sb="57" eb="59">
      <t>ザンダカ</t>
    </rPh>
    <rPh sb="60" eb="62">
      <t>ゲンショウ</t>
    </rPh>
    <rPh sb="67" eb="68">
      <t>カンガ</t>
    </rPh>
    <rPh sb="107" eb="109">
      <t>ゲンジョウ</t>
    </rPh>
    <rPh sb="113" eb="114">
      <t>オオム</t>
    </rPh>
    <rPh sb="118" eb="119">
      <t>オモ</t>
    </rPh>
    <rPh sb="132" eb="134">
      <t>ケッカ</t>
    </rPh>
    <rPh sb="139" eb="141">
      <t>リョウキン</t>
    </rPh>
    <rPh sb="141" eb="143">
      <t>カイテイ</t>
    </rPh>
    <rPh sb="144" eb="146">
      <t>ケントウ</t>
    </rPh>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</si>
</sst>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27-43DE-96EF-507109E4B9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127-43DE-96EF-507109E4B9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52.93</c:v>
                </c:pt>
                <c:pt idx="1">
                  <c:v>53.25</c:v>
                </c:pt>
                <c:pt idx="2">
                  <c:v>54.43</c:v>
                </c:pt>
                <c:pt idx="3">
                  <c:v>53.88</c:v>
                </c:pt>
                <c:pt idx="4">
                  <c:v>54.29</c:v>
                </c:pt>
              </c:numCache>
            </c:numRef>
          </c:val>
          <c:extLst>
            <c:ext xmlns:c16="http://schemas.microsoft.com/office/drawing/2014/chart" uri="{C3380CC4-5D6E-409C-BE32-E72D297353CC}">
              <c16:uniqueId val="{00000000-F245-435D-A593-F1D7DA576D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F245-435D-A593-F1D7DA576D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7CD-404B-A8E5-E7002E1B64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87CD-404B-A8E5-E7002E1B64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119.95</c:v>
                </c:pt>
                <c:pt idx="1">
                  <c:v>120.6</c:v>
                </c:pt>
                <c:pt idx="2">
                  <c:v>112.26</c:v>
                </c:pt>
                <c:pt idx="3">
                  <c:v>112.02</c:v>
                </c:pt>
                <c:pt idx="4">
                  <c:v>115.94</c:v>
                </c:pt>
              </c:numCache>
            </c:numRef>
          </c:val>
          <c:extLst>
            <c:ext xmlns:c16="http://schemas.microsoft.com/office/drawing/2014/chart" uri="{C3380CC4-5D6E-409C-BE32-E72D297353CC}">
              <c16:uniqueId val="{00000000-DCA2-4AD5-977A-6071197C0A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A2-4AD5-977A-6071197C0A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46-46E8-89D4-7795D10EF4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6-46E8-89D4-7795D10EF4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4F-463C-892F-60E956B421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4F-463C-892F-60E956B421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71-444B-B646-58E3E1B5B0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71-444B-B646-58E3E1B5B0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8-409E-8EE8-8872CB6889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8-409E-8EE8-8872CB6889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928.43</c:v>
                </c:pt>
                <c:pt idx="1">
                  <c:v>527.74</c:v>
                </c:pt>
                <c:pt idx="2">
                  <c:v>608.86</c:v>
                </c:pt>
                <c:pt idx="3">
                  <c:v>519</c:v>
                </c:pt>
                <c:pt idx="4">
                  <c:v>498.11</c:v>
                </c:pt>
              </c:numCache>
            </c:numRef>
          </c:val>
          <c:extLst>
            <c:ext xmlns:c16="http://schemas.microsoft.com/office/drawing/2014/chart" uri="{C3380CC4-5D6E-409C-BE32-E72D297353CC}">
              <c16:uniqueId val="{00000000-31F2-4265-818F-6E0355897F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31F2-4265-818F-6E0355897F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55.14</c:v>
                </c:pt>
                <c:pt idx="1">
                  <c:v>53.86</c:v>
                </c:pt>
                <c:pt idx="2">
                  <c:v>58.76</c:v>
                </c:pt>
                <c:pt idx="3">
                  <c:v>59.25</c:v>
                </c:pt>
                <c:pt idx="4">
                  <c:v>55.58</c:v>
                </c:pt>
              </c:numCache>
            </c:numRef>
          </c:val>
          <c:extLst>
            <c:ext xmlns:c16="http://schemas.microsoft.com/office/drawing/2014/chart" uri="{C3380CC4-5D6E-409C-BE32-E72D297353CC}">
              <c16:uniqueId val="{00000000-08AE-4390-B1FB-5B73F46C50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08AE-4390-B1FB-5B73F46C50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300.27999999999997</c:v>
                </c:pt>
                <c:pt idx="1">
                  <c:v>303.39</c:v>
                </c:pt>
                <c:pt idx="2">
                  <c:v>275.02999999999997</c:v>
                </c:pt>
                <c:pt idx="3">
                  <c:v>269.72000000000003</c:v>
                </c:pt>
                <c:pt idx="4">
                  <c:v>288.37</c:v>
                </c:pt>
              </c:numCache>
            </c:numRef>
          </c:val>
          <c:extLst>
            <c:ext xmlns:c16="http://schemas.microsoft.com/office/drawing/2014/chart" uri="{C3380CC4-5D6E-409C-BE32-E72D297353CC}">
              <c16:uniqueId val="{00000000-E054-43D6-B3ED-58D0E689546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E054-43D6-B3ED-58D0E689546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47" zoomScale="80" zoomScaleNormal="80" workbookViewId="0">
      <selection activeCell="BE92" sqref="BE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大鰐町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9395</v>
      </c>
      <c r="AM8" s="69"/>
      <c r="AN8" s="69"/>
      <c r="AO8" s="69"/>
      <c r="AP8" s="69"/>
      <c r="AQ8" s="69"/>
      <c r="AR8" s="69"/>
      <c r="AS8" s="69"/>
      <c r="AT8" s="68">
        <f>データ!T6</f>
        <v>163.43</v>
      </c>
      <c r="AU8" s="68"/>
      <c r="AV8" s="68"/>
      <c r="AW8" s="68"/>
      <c r="AX8" s="68"/>
      <c r="AY8" s="68"/>
      <c r="AZ8" s="68"/>
      <c r="BA8" s="68"/>
      <c r="BB8" s="68">
        <f>データ!U6</f>
        <v>57.49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15.3</v>
      </c>
      <c r="Q10" s="68"/>
      <c r="R10" s="68"/>
      <c r="S10" s="68"/>
      <c r="T10" s="68"/>
      <c r="U10" s="68"/>
      <c r="V10" s="68"/>
      <c r="W10" s="68">
        <f>データ!Q6</f>
        <v>100</v>
      </c>
      <c r="X10" s="68"/>
      <c r="Y10" s="68"/>
      <c r="Z10" s="68"/>
      <c r="AA10" s="68"/>
      <c r="AB10" s="68"/>
      <c r="AC10" s="68"/>
      <c r="AD10" s="69">
        <f>データ!R6</f>
        <v>3520</v>
      </c>
      <c r="AE10" s="69"/>
      <c r="AF10" s="69"/>
      <c r="AG10" s="69"/>
      <c r="AH10" s="69"/>
      <c r="AI10" s="69"/>
      <c r="AJ10" s="69"/>
      <c r="AK10" s="2"/>
      <c r="AL10" s="69">
        <f>データ!V6</f>
        <v>1426</v>
      </c>
      <c r="AM10" s="69"/>
      <c r="AN10" s="69"/>
      <c r="AO10" s="69"/>
      <c r="AP10" s="69"/>
      <c r="AQ10" s="69"/>
      <c r="AR10" s="69"/>
      <c r="AS10" s="69"/>
      <c r="AT10" s="68">
        <f>データ!W6</f>
        <v>0.69</v>
      </c>
      <c r="AU10" s="68"/>
      <c r="AV10" s="68"/>
      <c r="AW10" s="68"/>
      <c r="AX10" s="68"/>
      <c r="AY10" s="68"/>
      <c r="AZ10" s="68"/>
      <c r="BA10" s="68"/>
      <c r="BB10" s="68">
        <f>データ!X6</f>
        <v>2066.67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hcqMe8X8YUwVeRif1ZCMZI6PQxh8WuxPwq8NVlL2kLIUTAZXIsLZAhHmFscAlEPB4weKBuRFUqj04vlZIaHBTA==" saltValue="9eMchQfkpre80F71HA3Q3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23621</v>
      </c>
      <c r="D6" s="33">
        <f t="shared" si="3"/>
        <v>47</v>
      </c>
      <c r="E6" s="33">
        <f t="shared" si="3"/>
        <v>18</v>
      </c>
      <c r="F6" s="33">
        <f t="shared" si="3"/>
        <v>0</v>
      </c>
      <c r="G6" s="33">
        <f t="shared" si="3"/>
        <v>0</v>
      </c>
      <c r="H6" s="33" t="str">
        <f t="shared" si="3"/>
        <v>青森県　大鰐町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15.3</v>
      </c>
      <c r="Q6" s="34">
        <f t="shared" si="3"/>
        <v>100</v>
      </c>
      <c r="R6" s="34">
        <f t="shared" si="3"/>
        <v>3520</v>
      </c>
      <c r="S6" s="34">
        <f t="shared" si="3"/>
        <v>9395</v>
      </c>
      <c r="T6" s="34">
        <f t="shared" si="3"/>
        <v>163.43</v>
      </c>
      <c r="U6" s="34">
        <f t="shared" si="3"/>
        <v>57.49</v>
      </c>
      <c r="V6" s="34">
        <f t="shared" si="3"/>
        <v>1426</v>
      </c>
      <c r="W6" s="34">
        <f t="shared" si="3"/>
        <v>0.69</v>
      </c>
      <c r="X6" s="34">
        <f t="shared" si="3"/>
        <v>2066.67</v>
      </c>
      <c r="Y6" s="35">
        <f>IF(Y7="",NA(),Y7)</f>
        <v>119.95</v>
      </c>
      <c r="Z6" s="35">
        <f t="shared" ref="Z6:AH6" si="4">IF(Z7="",NA(),Z7)</f>
        <v>120.6</v>
      </c>
      <c r="AA6" s="35">
        <f t="shared" si="4"/>
        <v>112.26</v>
      </c>
      <c r="AB6" s="35">
        <f t="shared" si="4"/>
        <v>112.02</v>
      </c>
      <c r="AC6" s="35">
        <f t="shared" si="4"/>
        <v>115.94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928.43</v>
      </c>
      <c r="BG6" s="35">
        <f t="shared" ref="BG6:BO6" si="7">IF(BG7="",NA(),BG7)</f>
        <v>527.74</v>
      </c>
      <c r="BH6" s="35">
        <f t="shared" si="7"/>
        <v>608.86</v>
      </c>
      <c r="BI6" s="35">
        <f t="shared" si="7"/>
        <v>519</v>
      </c>
      <c r="BJ6" s="35">
        <f t="shared" si="7"/>
        <v>498.11</v>
      </c>
      <c r="BK6" s="35">
        <f t="shared" si="7"/>
        <v>392.19</v>
      </c>
      <c r="BL6" s="35">
        <f t="shared" si="7"/>
        <v>413.5</v>
      </c>
      <c r="BM6" s="35">
        <f t="shared" si="7"/>
        <v>407.42</v>
      </c>
      <c r="BN6" s="35">
        <f t="shared" si="7"/>
        <v>386.46</v>
      </c>
      <c r="BO6" s="35">
        <f t="shared" si="7"/>
        <v>421.25</v>
      </c>
      <c r="BP6" s="34" t="str">
        <f>IF(BP7="","",IF(BP7="-","【-】","【"&amp;SUBSTITUTE(TEXT(BP7,"#,##0.00"),"-","△")&amp;"】"))</f>
        <v>【307.23】</v>
      </c>
      <c r="BQ6" s="35">
        <f>IF(BQ7="",NA(),BQ7)</f>
        <v>55.14</v>
      </c>
      <c r="BR6" s="35">
        <f t="shared" ref="BR6:BZ6" si="8">IF(BR7="",NA(),BR7)</f>
        <v>53.86</v>
      </c>
      <c r="BS6" s="35">
        <f t="shared" si="8"/>
        <v>58.76</v>
      </c>
      <c r="BT6" s="35">
        <f t="shared" si="8"/>
        <v>59.25</v>
      </c>
      <c r="BU6" s="35">
        <f t="shared" si="8"/>
        <v>55.58</v>
      </c>
      <c r="BV6" s="35">
        <f t="shared" si="8"/>
        <v>57.03</v>
      </c>
      <c r="BW6" s="35">
        <f t="shared" si="8"/>
        <v>55.84</v>
      </c>
      <c r="BX6" s="35">
        <f t="shared" si="8"/>
        <v>57.08</v>
      </c>
      <c r="BY6" s="35">
        <f t="shared" si="8"/>
        <v>55.85</v>
      </c>
      <c r="BZ6" s="35">
        <f t="shared" si="8"/>
        <v>53.23</v>
      </c>
      <c r="CA6" s="34" t="str">
        <f>IF(CA7="","",IF(CA7="-","【-】","【"&amp;SUBSTITUTE(TEXT(CA7,"#,##0.00"),"-","△")&amp;"】"))</f>
        <v>【59.98】</v>
      </c>
      <c r="CB6" s="35">
        <f>IF(CB7="",NA(),CB7)</f>
        <v>300.27999999999997</v>
      </c>
      <c r="CC6" s="35">
        <f t="shared" ref="CC6:CK6" si="9">IF(CC7="",NA(),CC7)</f>
        <v>303.39</v>
      </c>
      <c r="CD6" s="35">
        <f t="shared" si="9"/>
        <v>275.02999999999997</v>
      </c>
      <c r="CE6" s="35">
        <f t="shared" si="9"/>
        <v>269.72000000000003</v>
      </c>
      <c r="CF6" s="35">
        <f t="shared" si="9"/>
        <v>288.37</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52.93</v>
      </c>
      <c r="CN6" s="35">
        <f t="shared" ref="CN6:CV6" si="10">IF(CN7="",NA(),CN7)</f>
        <v>53.25</v>
      </c>
      <c r="CO6" s="35">
        <f t="shared" si="10"/>
        <v>54.43</v>
      </c>
      <c r="CP6" s="35">
        <f t="shared" si="10"/>
        <v>53.88</v>
      </c>
      <c r="CQ6" s="35">
        <f t="shared" si="10"/>
        <v>54.29</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23621</v>
      </c>
      <c r="D7" s="37">
        <v>47</v>
      </c>
      <c r="E7" s="37">
        <v>18</v>
      </c>
      <c r="F7" s="37">
        <v>0</v>
      </c>
      <c r="G7" s="37">
        <v>0</v>
      </c>
      <c r="H7" s="37" t="s">
        <v>98</v>
      </c>
      <c r="I7" s="37" t="s">
        <v>99</v>
      </c>
      <c r="J7" s="37" t="s">
        <v>100</v>
      </c>
      <c r="K7" s="37" t="s">
        <v>101</v>
      </c>
      <c r="L7" s="37" t="s">
        <v>102</v>
      </c>
      <c r="M7" s="37" t="s">
        <v>103</v>
      </c>
      <c r="N7" s="38" t="s">
        <v>104</v>
      </c>
      <c r="O7" s="38" t="s">
        <v>105</v>
      </c>
      <c r="P7" s="38">
        <v>15.3</v>
      </c>
      <c r="Q7" s="38">
        <v>100</v>
      </c>
      <c r="R7" s="38">
        <v>3520</v>
      </c>
      <c r="S7" s="38">
        <v>9395</v>
      </c>
      <c r="T7" s="38">
        <v>163.43</v>
      </c>
      <c r="U7" s="38">
        <v>57.49</v>
      </c>
      <c r="V7" s="38">
        <v>1426</v>
      </c>
      <c r="W7" s="38">
        <v>0.69</v>
      </c>
      <c r="X7" s="38">
        <v>2066.67</v>
      </c>
      <c r="Y7" s="38">
        <v>119.95</v>
      </c>
      <c r="Z7" s="38">
        <v>120.6</v>
      </c>
      <c r="AA7" s="38">
        <v>112.26</v>
      </c>
      <c r="AB7" s="38">
        <v>112.02</v>
      </c>
      <c r="AC7" s="38">
        <v>115.94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928.43</v>
      </c>
      <c r="BG7" s="38">
        <v>527.74</v>
      </c>
      <c r="BH7" s="38">
        <v>608.86</v>
      </c>
      <c r="BI7" s="38">
        <v>519</v>
      </c>
      <c r="BJ7" s="38">
        <v>498.11</v>
      </c>
      <c r="BK7" s="38">
        <v>392.19</v>
      </c>
      <c r="BL7" s="38">
        <v>413.5</v>
      </c>
      <c r="BM7" s="38">
        <v>407.42</v>
      </c>
      <c r="BN7" s="38">
        <v>386.46</v>
      </c>
      <c r="BO7" s="38">
        <v>421.25</v>
      </c>
      <c r="BP7" s="38">
        <v>307.23</v>
      </c>
      <c r="BQ7" s="38">
        <v>55.14</v>
      </c>
      <c r="BR7" s="38">
        <v>53.86</v>
      </c>
      <c r="BS7" s="38">
        <v>58.76</v>
      </c>
      <c r="BT7" s="38">
        <v>59.25</v>
      </c>
      <c r="BU7" s="38">
        <v>55.58</v>
      </c>
      <c r="BV7" s="38">
        <v>57.03</v>
      </c>
      <c r="BW7" s="38">
        <v>55.84</v>
      </c>
      <c r="BX7" s="38">
        <v>57.08</v>
      </c>
      <c r="BY7" s="38">
        <v>55.85</v>
      </c>
      <c r="BZ7" s="38">
        <v>53.23</v>
      </c>
      <c r="CA7" s="38">
        <v>59.98</v>
      </c>
      <c r="CB7" s="38">
        <v>300.27999999999997</v>
      </c>
      <c r="CC7" s="38">
        <v>303.39</v>
      </c>
      <c r="CD7" s="38">
        <v>275.02999999999997</v>
      </c>
      <c r="CE7" s="38">
        <v>269.72000000000003</v>
      </c>
      <c r="CF7" s="38">
        <v>288.37</v>
      </c>
      <c r="CG7" s="38">
        <v>283.73</v>
      </c>
      <c r="CH7" s="38">
        <v>287.57</v>
      </c>
      <c r="CI7" s="38">
        <v>286.86</v>
      </c>
      <c r="CJ7" s="38">
        <v>287.91000000000003</v>
      </c>
      <c r="CK7" s="38">
        <v>283.3</v>
      </c>
      <c r="CL7" s="38">
        <v>272.98</v>
      </c>
      <c r="CM7" s="38">
        <v>52.93</v>
      </c>
      <c r="CN7" s="38">
        <v>53.25</v>
      </c>
      <c r="CO7" s="38">
        <v>54.43</v>
      </c>
      <c r="CP7" s="38">
        <v>53.88</v>
      </c>
      <c r="CQ7" s="38">
        <v>54.29</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2021-01-20T05:24:22Z</cp:lastPrinted>
  <dcterms:created xsi:type="dcterms:W3CDTF">2020-12-04T03:15:06Z</dcterms:created>
  <dcterms:modified xsi:type="dcterms:W3CDTF">2021-01-27T09:43:56Z</dcterms:modified>
  <cp:category/>
</cp:coreProperties>
</file>