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oho.FUJISAKI-DOMAIN\Desktop\【経営比較分析表】2019_023612_46_1718\【経営比較分析表】2019_023612_46_1718\"/>
    </mc:Choice>
  </mc:AlternateContent>
  <xr:revisionPtr revIDLastSave="0" documentId="13_ncr:1_{D40A3570-6DE0-409D-8914-0F3E906F7BA9}" xr6:coauthVersionLast="36" xr6:coauthVersionMax="36" xr10:uidLastSave="{00000000-0000-0000-0000-000000000000}"/>
  <workbookProtection workbookAlgorithmName="SHA-512" workbookHashValue="swnpID9Je6QSbOdShYen8QV41RcLgJ0XmMTadM+OuVV/oimqlMW9ipjJb+Ib4BZ+ANJ3CnQmOKZEZHuWNbF2vg==" workbookSaltValue="PhvfLQ5JDJClZhWqtC8fMw==" workbookSpinCount="100000" lockStructure="1"/>
  <bookViews>
    <workbookView xWindow="0" yWindow="0" windowWidth="20490" windowHeight="81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<sst xmlns="http://schemas.openxmlformats.org/spreadsheetml/2006/main" count="236" uniqueCount="117">
  <si>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</si>
  <si>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</si>
  <si>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</si>
  <si>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</si>
  <si>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</si>
  <si>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</si>
  <si>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</si>
  <si>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</si>
  <si>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</si>
  <si>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</si>
  <si>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</si>
  <si>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</si>
  <si>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</si>
  <si>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</si>
  <si>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</si>
  <si>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</si>
  <si>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</si>
  <si>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</si>
  <si>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</si>
  <si>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</si>
  <si>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</si>
  <si>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</si>
  <si>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</si>
  <si>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</si>
  <si>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</si>
  <si>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</si>
  <si>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</si>
  <si>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</si>
  <si>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</si>
  <si>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</si>
  <si>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</si>
  <si>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</si>
  <si>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</si>
  <si>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</si>
  <si>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</si>
  <si>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</si>
  <si>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</si>
  <si>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</si>
  <si>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</si>
  <si>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</si>
  <si>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</si>
  <si>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</si>
  <si>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</si>
  <si>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</si>
  <si>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</si>
  <si>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</si>
  <si>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</si>
  <si>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</si>
  <si>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</si>
  <si>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</si>
  <si>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</si>
  <si>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</si>
  <si>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</si>
  <si>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</si>
  <si>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</si>
  <si>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</si>
  <si>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</si>
  <si>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</si>
  <si>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</si>
  <si>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</si>
  <si>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</si>
  <si>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</si>
  <si>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</si>
  <si>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</si>
  <si>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</si>
  <si>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</si>
  <si>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</si>
  <si>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</si>
  <si>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</si>
  <si>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</si>
  <si>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</si>
  <si>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</si>
  <si>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</si>
  <si>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</si>
  <si>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</si>
  <si>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</si>
  <si>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</si>
  <si>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</si>
  <si>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</si>
  <si>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</si>
  <si>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</si>
  <si>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</si>
  <si>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</si>
  <si>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</si>
  <si>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</si>
  <si>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</si>
  <si>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</si>
  <si>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</si>
  <si>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</si>
  <si>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</si>
  <si>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</si>
  <si>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</si>
  <si>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</si>
  <si>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</si>
  <si>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</si>
  <si>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</si>
  <si>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</si>
  <si>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</si>
  <si>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</si>
  <si>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</si>
  <si>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</si>
  <si>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</si>
  <si>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</si>
  <si>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</si>
  <si>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</si>
  <si>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</si>
  <si>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</si>
  <si>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</si>
  <si>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</si>
  <si>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</si>
  <si>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</si>
  <si>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</si>
  <si>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</si>
  <si>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</si>
  <si>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で耐用年数を過ぎた管渠等は存在しないが、雨水・浸水対策として雨水管の更新投資を行っており、管渠改善率に表れてきている。また、汚水管については、ある程度の老朽化した管渠が存在することから定期的にカメラ調査等を行っており、それらを踏まえたうえで更新計画を策定し、効率の良い更新を検討していく予定である。</t>
    <rPh sb="96" eb="99">
      <t>テイキテキ</t>
    </rPh>
    <rPh sb="103" eb="105">
      <t>チョウサ</t>
    </rPh>
    <rPh sb="105" eb="106">
      <t>トウ</t>
    </rPh>
    <rPh sb="107" eb="108">
      <t>オコナ</t>
    </rPh>
    <rPh sb="117" eb="118">
      <t>フ</t>
    </rPh>
    <rPh sb="133" eb="135">
      <t>コウリツ</t>
    </rPh>
    <rPh sb="136" eb="137">
      <t>ヨ</t>
    </rPh>
    <phoneticPr fontId="4"/>
  </si>
  <si>
    <t>　現時点では経営状況や施設の老朽化等に大きな問題点は無いものの、平均と比べても低い状況にある水洗化率を向上させるための啓蒙活動や、適切な使用料徴収、包括的な民間委託、事務の広域化、そしてより一層の経費削減等に努める必要がある。加えて今後の経営を安定させるため、適正な料金収入の算定・改定を行い、経営改善を図っていく必要もあると考える。
　また、老朽化している管渠の更新を計画的に行うため、下水道ビジョン等の策定を検討し、今後の効率的な更新について準備を進める予定である。</t>
    <rPh sb="32" eb="34">
      <t>ヘイキン</t>
    </rPh>
    <rPh sb="35" eb="36">
      <t>クラ</t>
    </rPh>
    <rPh sb="39" eb="40">
      <t>ヒク</t>
    </rPh>
    <rPh sb="41" eb="43">
      <t>ジョウキョウ</t>
    </rPh>
    <rPh sb="107" eb="109">
      <t>ヒツヨウ</t>
    </rPh>
    <rPh sb="119" eb="121">
      <t>ケイエイ</t>
    </rPh>
    <rPh sb="122" eb="124">
      <t>アンテイ</t>
    </rPh>
    <phoneticPr fontId="4"/>
  </si>
  <si>
    <t>　藤崎町の経営状況は、経常収支比率が100％を割り込んだ平成27年度と比較すると、経費削減等の効果もあり改善傾向にある。また、制度改正の影響もあって流動比率は低い状況にあるが、経費回収率や汚水処理原価は比較的良好であり、累積欠損金も発生しておらず、過度に老朽化した管渠も存在しないことから、今日現在において経営上の喫緊の問題点は存在しない。
　しかしながら、平成28年度以降、企業債残高対事業規模比率が類似団体平均値と比較して高い傾向が継続しており、経常収支比率についても緩やかながら悪化傾向にある。加えて今後の更なる人口減による使用料収入の減少や設備の老朽化等に伴い、その他の経営指標も悪化すると推計されることから、水洗化率の向上や効率的な修繕計画の作成、各種業務の包括的な民間委託や事務の広域化などを検討し、効率的な経営を目指していく必要がある。</t>
    <rPh sb="5" eb="7">
      <t>ケイエイ</t>
    </rPh>
    <rPh sb="7" eb="9">
      <t>ジョウキョウ</t>
    </rPh>
    <rPh sb="226" eb="228">
      <t>ケイジョウ</t>
    </rPh>
    <rPh sb="228" eb="230">
      <t>シュウシ</t>
    </rPh>
    <rPh sb="242" eb="244">
      <t>アッカ</t>
    </rPh>
    <rPh sb="244" eb="246">
      <t>ケイコウ</t>
    </rPh>
    <rPh sb="250" eb="251">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</si>
</sst>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0.39</c:v>
                </c:pt>
                <c:pt idx="3" formatCode="#,##0.00;&quot;△&quot;#,##0.00;&quot;-&quot;">
                  <c:v>0.59</c:v>
                </c:pt>
                <c:pt idx="4" formatCode="#,##0.00;&quot;△&quot;#,##0.00;&quot;-&quot;">
                  <c:v>0.57999999999999996</c:v>
                </c:pt>
              </c:numCache>
            </c:numRef>
          </c:val>
          <c:extLst>
            <c:ext xmlns:c16="http://schemas.microsoft.com/office/drawing/2014/chart" uri="{C3380CC4-5D6E-409C-BE32-E72D297353CC}">
              <c16:uniqueId val="{00000000-AE28-459D-ACC3-31E808BA18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AE28-459D-ACC3-31E808BA18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22-4AE3-8BE9-CE5E97A023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7722-4AE3-8BE9-CE5E97A023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74.83</c:v>
                </c:pt>
                <c:pt idx="1">
                  <c:v>76.16</c:v>
                </c:pt>
                <c:pt idx="2">
                  <c:v>77.41</c:v>
                </c:pt>
                <c:pt idx="3">
                  <c:v>77.459999999999994</c:v>
                </c:pt>
                <c:pt idx="4">
                  <c:v>80.010000000000005</c:v>
                </c:pt>
              </c:numCache>
            </c:numRef>
          </c:val>
          <c:extLst>
            <c:ext xmlns:c16="http://schemas.microsoft.com/office/drawing/2014/chart" uri="{C3380CC4-5D6E-409C-BE32-E72D297353CC}">
              <c16:uniqueId val="{00000000-F172-4A33-B68A-B5BF1F15B3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F172-4A33-B68A-B5BF1F15B3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99.64</c:v>
                </c:pt>
                <c:pt idx="1">
                  <c:v>102.95</c:v>
                </c:pt>
                <c:pt idx="2">
                  <c:v>101.93</c:v>
                </c:pt>
                <c:pt idx="3">
                  <c:v>101.18</c:v>
                </c:pt>
                <c:pt idx="4">
                  <c:v>100.31</c:v>
                </c:pt>
              </c:numCache>
            </c:numRef>
          </c:val>
          <c:extLst>
            <c:ext xmlns:c16="http://schemas.microsoft.com/office/drawing/2014/chart" uri="{C3380CC4-5D6E-409C-BE32-E72D297353CC}">
              <c16:uniqueId val="{00000000-5918-4C02-AEE0-C512CA48EC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105.53</c:v>
                </c:pt>
                <c:pt idx="3">
                  <c:v>105.06</c:v>
                </c:pt>
                <c:pt idx="4">
                  <c:v>106.81</c:v>
                </c:pt>
              </c:numCache>
            </c:numRef>
          </c:val>
          <c:smooth val="0"/>
          <c:extLst>
            <c:ext xmlns:c16="http://schemas.microsoft.com/office/drawing/2014/chart" uri="{C3380CC4-5D6E-409C-BE32-E72D297353CC}">
              <c16:uniqueId val="{00000001-5918-4C02-AEE0-C512CA48EC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20.91</c:v>
                </c:pt>
                <c:pt idx="1">
                  <c:v>23.42</c:v>
                </c:pt>
                <c:pt idx="2">
                  <c:v>25.78</c:v>
                </c:pt>
                <c:pt idx="3">
                  <c:v>28.31</c:v>
                </c:pt>
                <c:pt idx="4">
                  <c:v>30.8</c:v>
                </c:pt>
              </c:numCache>
            </c:numRef>
          </c:val>
          <c:extLst>
            <c:ext xmlns:c16="http://schemas.microsoft.com/office/drawing/2014/chart" uri="{C3380CC4-5D6E-409C-BE32-E72D297353CC}">
              <c16:uniqueId val="{00000000-9994-4A0C-8811-167789C912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29.5</c:v>
                </c:pt>
                <c:pt idx="3">
                  <c:v>30.6</c:v>
                </c:pt>
                <c:pt idx="4">
                  <c:v>29.23</c:v>
                </c:pt>
              </c:numCache>
            </c:numRef>
          </c:val>
          <c:smooth val="0"/>
          <c:extLst>
            <c:ext xmlns:c16="http://schemas.microsoft.com/office/drawing/2014/chart" uri="{C3380CC4-5D6E-409C-BE32-E72D297353CC}">
              <c16:uniqueId val="{00000001-9994-4A0C-8811-167789C912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F-4E11-9D3E-BEFDA96EA3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1.92</c:v>
                </c:pt>
                <c:pt idx="3" formatCode="#,##0.00;&quot;△&quot;#,##0.00;&quot;-&quot;">
                  <c:v>1.83</c:v>
                </c:pt>
                <c:pt idx="4" formatCode="#,##0.00;&quot;△&quot;#,##0.00;&quot;-&quot;">
                  <c:v>1.37</c:v>
                </c:pt>
              </c:numCache>
            </c:numRef>
          </c:val>
          <c:smooth val="0"/>
          <c:extLst>
            <c:ext xmlns:c16="http://schemas.microsoft.com/office/drawing/2014/chart" uri="{C3380CC4-5D6E-409C-BE32-E72D297353CC}">
              <c16:uniqueId val="{00000001-942F-4E11-9D3E-BEFDA96EA3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B-4CAD-81E9-A82B429D82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39.08</c:v>
                </c:pt>
                <c:pt idx="3">
                  <c:v>41.56</c:v>
                </c:pt>
                <c:pt idx="4">
                  <c:v>34.4</c:v>
                </c:pt>
              </c:numCache>
            </c:numRef>
          </c:val>
          <c:smooth val="0"/>
          <c:extLst>
            <c:ext xmlns:c16="http://schemas.microsoft.com/office/drawing/2014/chart" uri="{C3380CC4-5D6E-409C-BE32-E72D297353CC}">
              <c16:uniqueId val="{00000001-B2EB-4CAD-81E9-A82B429D82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23.19</c:v>
                </c:pt>
                <c:pt idx="1">
                  <c:v>17.61</c:v>
                </c:pt>
                <c:pt idx="2">
                  <c:v>21.84</c:v>
                </c:pt>
                <c:pt idx="3">
                  <c:v>33.01</c:v>
                </c:pt>
                <c:pt idx="4">
                  <c:v>28.01</c:v>
                </c:pt>
              </c:numCache>
            </c:numRef>
          </c:val>
          <c:extLst>
            <c:ext xmlns:c16="http://schemas.microsoft.com/office/drawing/2014/chart" uri="{C3380CC4-5D6E-409C-BE32-E72D297353CC}">
              <c16:uniqueId val="{00000000-12EA-4E8F-9E71-F9959B9C4A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81.33</c:v>
                </c:pt>
                <c:pt idx="3">
                  <c:v>80.81</c:v>
                </c:pt>
                <c:pt idx="4">
                  <c:v>68.17</c:v>
                </c:pt>
              </c:numCache>
            </c:numRef>
          </c:val>
          <c:smooth val="0"/>
          <c:extLst>
            <c:ext xmlns:c16="http://schemas.microsoft.com/office/drawing/2014/chart" uri="{C3380CC4-5D6E-409C-BE32-E72D297353CC}">
              <c16:uniqueId val="{00000001-12EA-4E8F-9E71-F9959B9C4A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1076.2</c:v>
                </c:pt>
                <c:pt idx="1">
                  <c:v>1464.41</c:v>
                </c:pt>
                <c:pt idx="2">
                  <c:v>1104.1099999999999</c:v>
                </c:pt>
                <c:pt idx="3">
                  <c:v>1060.33</c:v>
                </c:pt>
                <c:pt idx="4">
                  <c:v>1062.96</c:v>
                </c:pt>
              </c:numCache>
            </c:numRef>
          </c:val>
          <c:extLst>
            <c:ext xmlns:c16="http://schemas.microsoft.com/office/drawing/2014/chart" uri="{C3380CC4-5D6E-409C-BE32-E72D297353CC}">
              <c16:uniqueId val="{00000000-A558-4E88-82B6-FE254F55FB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A558-4E88-82B6-FE254F55FB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103.29</c:v>
                </c:pt>
                <c:pt idx="1">
                  <c:v>100.12</c:v>
                </c:pt>
                <c:pt idx="2">
                  <c:v>100</c:v>
                </c:pt>
                <c:pt idx="3">
                  <c:v>100</c:v>
                </c:pt>
                <c:pt idx="4">
                  <c:v>100</c:v>
                </c:pt>
              </c:numCache>
            </c:numRef>
          </c:val>
          <c:extLst>
            <c:ext xmlns:c16="http://schemas.microsoft.com/office/drawing/2014/chart" uri="{C3380CC4-5D6E-409C-BE32-E72D297353CC}">
              <c16:uniqueId val="{00000000-C099-463D-9081-58F3A31FC3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C099-463D-9081-58F3A31FC3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182.7</c:v>
                </c:pt>
                <c:pt idx="1">
                  <c:v>187.5</c:v>
                </c:pt>
                <c:pt idx="2">
                  <c:v>186.82</c:v>
                </c:pt>
                <c:pt idx="3">
                  <c:v>186.49</c:v>
                </c:pt>
                <c:pt idx="4">
                  <c:v>185.75</c:v>
                </c:pt>
              </c:numCache>
            </c:numRef>
          </c:val>
          <c:extLst>
            <c:ext xmlns:c16="http://schemas.microsoft.com/office/drawing/2014/chart" uri="{C3380CC4-5D6E-409C-BE32-E72D297353CC}">
              <c16:uniqueId val="{00000000-CDC2-4B02-9D1B-394B70366E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CDC2-4B02-9D1B-394B70366E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藤崎町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14983</v>
      </c>
      <c r="AM8" s="69"/>
      <c r="AN8" s="69"/>
      <c r="AO8" s="69"/>
      <c r="AP8" s="69"/>
      <c r="AQ8" s="69"/>
      <c r="AR8" s="69"/>
      <c r="AS8" s="69"/>
      <c r="AT8" s="68">
        <f>データ!T6</f>
        <v>37.29</v>
      </c>
      <c r="AU8" s="68"/>
      <c r="AV8" s="68"/>
      <c r="AW8" s="68"/>
      <c r="AX8" s="68"/>
      <c r="AY8" s="68"/>
      <c r="AZ8" s="68"/>
      <c r="BA8" s="68"/>
      <c r="BB8" s="68">
        <f>データ!U6</f>
        <v>401.8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53.12</v>
      </c>
      <c r="J10" s="68"/>
      <c r="K10" s="68"/>
      <c r="L10" s="68"/>
      <c r="M10" s="68"/>
      <c r="N10" s="68"/>
      <c r="O10" s="68"/>
      <c r="P10" s="68">
        <f>データ!P6</f>
        <v>47.95</v>
      </c>
      <c r="Q10" s="68"/>
      <c r="R10" s="68"/>
      <c r="S10" s="68"/>
      <c r="T10" s="68"/>
      <c r="U10" s="68"/>
      <c r="V10" s="68"/>
      <c r="W10" s="68">
        <f>データ!Q6</f>
        <v>79.75</v>
      </c>
      <c r="X10" s="68"/>
      <c r="Y10" s="68"/>
      <c r="Z10" s="68"/>
      <c r="AA10" s="68"/>
      <c r="AB10" s="68"/>
      <c r="AC10" s="68"/>
      <c r="AD10" s="69">
        <f>データ!R6</f>
        <v>3626</v>
      </c>
      <c r="AE10" s="69"/>
      <c r="AF10" s="69"/>
      <c r="AG10" s="69"/>
      <c r="AH10" s="69"/>
      <c r="AI10" s="69"/>
      <c r="AJ10" s="69"/>
      <c r="AK10" s="2"/>
      <c r="AL10" s="69">
        <f>データ!V6</f>
        <v>7155</v>
      </c>
      <c r="AM10" s="69"/>
      <c r="AN10" s="69"/>
      <c r="AO10" s="69"/>
      <c r="AP10" s="69"/>
      <c r="AQ10" s="69"/>
      <c r="AR10" s="69"/>
      <c r="AS10" s="69"/>
      <c r="AT10" s="68">
        <f>データ!W6</f>
        <v>2.75</v>
      </c>
      <c r="AU10" s="68"/>
      <c r="AV10" s="68"/>
      <c r="AW10" s="68"/>
      <c r="AX10" s="68"/>
      <c r="AY10" s="68"/>
      <c r="AZ10" s="68"/>
      <c r="BA10" s="68"/>
      <c r="BB10" s="68">
        <f>データ!X6</f>
        <v>2601.8200000000002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8blwvP066ogWO2lcNd37dBJVqjw7sYVH2CC2JByX/fyVHAZYddhDBAuhVvTXruYxdhqHJGWKgAhSHjkXwko3w==" saltValue="2kLsYWKFnn2cm6SsOvha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23612</v>
      </c>
      <c r="D6" s="33">
        <f t="shared" si="3"/>
        <v>46</v>
      </c>
      <c r="E6" s="33">
        <f t="shared" si="3"/>
        <v>17</v>
      </c>
      <c r="F6" s="33">
        <f t="shared" si="3"/>
        <v>1</v>
      </c>
      <c r="G6" s="33">
        <f t="shared" si="3"/>
        <v>0</v>
      </c>
      <c r="H6" s="33" t="str">
        <f t="shared" si="3"/>
        <v>青森県　藤崎町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53.12</v>
      </c>
      <c r="P6" s="34">
        <f t="shared" si="3"/>
        <v>47.95</v>
      </c>
      <c r="Q6" s="34">
        <f t="shared" si="3"/>
        <v>79.75</v>
      </c>
      <c r="R6" s="34">
        <f t="shared" si="3"/>
        <v>3626</v>
      </c>
      <c r="S6" s="34">
        <f t="shared" si="3"/>
        <v>14983</v>
      </c>
      <c r="T6" s="34">
        <f t="shared" si="3"/>
        <v>37.29</v>
      </c>
      <c r="U6" s="34">
        <f t="shared" si="3"/>
        <v>401.8</v>
      </c>
      <c r="V6" s="34">
        <f t="shared" si="3"/>
        <v>7155</v>
      </c>
      <c r="W6" s="34">
        <f t="shared" si="3"/>
        <v>2.75</v>
      </c>
      <c r="X6" s="34">
        <f t="shared" si="3"/>
        <v>2601.8200000000002</v>
      </c>
      <c r="Y6" s="35">
        <f>IF(Y7="",NA(),Y7)</f>
        <v>99.64</v>
      </c>
      <c r="Z6" s="35">
        <f t="shared" ref="Z6:AH6" si="4">IF(Z7="",NA(),Z7)</f>
        <v>102.95</v>
      </c>
      <c r="AA6" s="35">
        <f t="shared" si="4"/>
        <v>101.93</v>
      </c>
      <c r="AB6" s="35">
        <f t="shared" si="4"/>
        <v>101.18</v>
      </c>
      <c r="AC6" s="35">
        <f t="shared" si="4"/>
        <v>100.31</v>
      </c>
      <c r="AD6" s="35">
        <f t="shared" si="4"/>
        <v>109.12</v>
      </c>
      <c r="AE6" s="35">
        <f t="shared" si="4"/>
        <v>106.85</v>
      </c>
      <c r="AF6" s="35">
        <f t="shared" si="4"/>
        <v>105.53</v>
      </c>
      <c r="AG6" s="35">
        <f t="shared" si="4"/>
        <v>105.06</v>
      </c>
      <c r="AH6" s="35">
        <f t="shared" si="4"/>
        <v>106.81</v>
      </c>
      <c r="AI6" s="34" t="str">
        <f>IF(AI7="","",IF(AI7="-","【-】","【"&amp;SUBSTITUTE(TEXT(AI7,"#,##0.00"),"-","△")&amp;"】"))</f>
        <v>【108.07】</v>
      </c>
      <c r="AJ6" s="34">
        <f>IF(AJ7="",NA(),AJ7)</f>
        <v>0</v>
      </c>
      <c r="AK6" s="34">
        <f t="shared" ref="AK6:AS6" si="5">IF(AK7="",NA(),AK7)</f>
        <v>0</v>
      </c>
      <c r="AL6" s="34">
        <f t="shared" si="5"/>
        <v>0</v>
      </c>
      <c r="AM6" s="34">
        <f t="shared" si="5"/>
        <v>0</v>
      </c>
      <c r="AN6" s="34">
        <f t="shared" si="5"/>
        <v>0</v>
      </c>
      <c r="AO6" s="35">
        <f t="shared" si="5"/>
        <v>116.49</v>
      </c>
      <c r="AP6" s="35">
        <f t="shared" si="5"/>
        <v>92.92</v>
      </c>
      <c r="AQ6" s="35">
        <f t="shared" si="5"/>
        <v>39.08</v>
      </c>
      <c r="AR6" s="35">
        <f t="shared" si="5"/>
        <v>41.56</v>
      </c>
      <c r="AS6" s="35">
        <f t="shared" si="5"/>
        <v>34.4</v>
      </c>
      <c r="AT6" s="34" t="str">
        <f>IF(AT7="","",IF(AT7="-","【-】","【"&amp;SUBSTITUTE(TEXT(AT7,"#,##0.00"),"-","△")&amp;"】"))</f>
        <v>【3.09】</v>
      </c>
      <c r="AU6" s="35">
        <f>IF(AU7="",NA(),AU7)</f>
        <v>23.19</v>
      </c>
      <c r="AV6" s="35">
        <f t="shared" ref="AV6:BD6" si="6">IF(AV7="",NA(),AV7)</f>
        <v>17.61</v>
      </c>
      <c r="AW6" s="35">
        <f t="shared" si="6"/>
        <v>21.84</v>
      </c>
      <c r="AX6" s="35">
        <f t="shared" si="6"/>
        <v>33.01</v>
      </c>
      <c r="AY6" s="35">
        <f t="shared" si="6"/>
        <v>28.01</v>
      </c>
      <c r="AZ6" s="35">
        <f t="shared" si="6"/>
        <v>44.37</v>
      </c>
      <c r="BA6" s="35">
        <f t="shared" si="6"/>
        <v>50.66</v>
      </c>
      <c r="BB6" s="35">
        <f t="shared" si="6"/>
        <v>81.33</v>
      </c>
      <c r="BC6" s="35">
        <f t="shared" si="6"/>
        <v>80.81</v>
      </c>
      <c r="BD6" s="35">
        <f t="shared" si="6"/>
        <v>68.17</v>
      </c>
      <c r="BE6" s="34" t="str">
        <f>IF(BE7="","",IF(BE7="-","【-】","【"&amp;SUBSTITUTE(TEXT(BE7,"#,##0.00"),"-","△")&amp;"】"))</f>
        <v>【69.54】</v>
      </c>
      <c r="BF6" s="35">
        <f>IF(BF7="",NA(),BF7)</f>
        <v>1076.2</v>
      </c>
      <c r="BG6" s="35">
        <f t="shared" ref="BG6:BO6" si="7">IF(BG7="",NA(),BG7)</f>
        <v>1464.41</v>
      </c>
      <c r="BH6" s="35">
        <f t="shared" si="7"/>
        <v>1104.1099999999999</v>
      </c>
      <c r="BI6" s="35">
        <f t="shared" si="7"/>
        <v>1060.33</v>
      </c>
      <c r="BJ6" s="35">
        <f t="shared" si="7"/>
        <v>1062.96</v>
      </c>
      <c r="BK6" s="35">
        <f t="shared" si="7"/>
        <v>1118.56</v>
      </c>
      <c r="BL6" s="35">
        <f t="shared" si="7"/>
        <v>1111.31</v>
      </c>
      <c r="BM6" s="35">
        <f t="shared" si="7"/>
        <v>799.11</v>
      </c>
      <c r="BN6" s="35">
        <f t="shared" si="7"/>
        <v>768.62</v>
      </c>
      <c r="BO6" s="35">
        <f t="shared" si="7"/>
        <v>789.44</v>
      </c>
      <c r="BP6" s="34" t="str">
        <f>IF(BP7="","",IF(BP7="-","【-】","【"&amp;SUBSTITUTE(TEXT(BP7,"#,##0.00"),"-","△")&amp;"】"))</f>
        <v>【682.51】</v>
      </c>
      <c r="BQ6" s="35">
        <f>IF(BQ7="",NA(),BQ7)</f>
        <v>103.29</v>
      </c>
      <c r="BR6" s="35">
        <f t="shared" ref="BR6:BZ6" si="8">IF(BR7="",NA(),BR7)</f>
        <v>100.12</v>
      </c>
      <c r="BS6" s="35">
        <f t="shared" si="8"/>
        <v>100</v>
      </c>
      <c r="BT6" s="35">
        <f t="shared" si="8"/>
        <v>100</v>
      </c>
      <c r="BU6" s="35">
        <f t="shared" si="8"/>
        <v>100</v>
      </c>
      <c r="BV6" s="35">
        <f t="shared" si="8"/>
        <v>72.33</v>
      </c>
      <c r="BW6" s="35">
        <f t="shared" si="8"/>
        <v>75.540000000000006</v>
      </c>
      <c r="BX6" s="35">
        <f t="shared" si="8"/>
        <v>87.69</v>
      </c>
      <c r="BY6" s="35">
        <f t="shared" si="8"/>
        <v>88.06</v>
      </c>
      <c r="BZ6" s="35">
        <f t="shared" si="8"/>
        <v>87.29</v>
      </c>
      <c r="CA6" s="34" t="str">
        <f>IF(CA7="","",IF(CA7="-","【-】","【"&amp;SUBSTITUTE(TEXT(CA7,"#,##0.00"),"-","△")&amp;"】"))</f>
        <v>【100.34】</v>
      </c>
      <c r="CB6" s="35">
        <f>IF(CB7="",NA(),CB7)</f>
        <v>182.7</v>
      </c>
      <c r="CC6" s="35">
        <f t="shared" ref="CC6:CK6" si="9">IF(CC7="",NA(),CC7)</f>
        <v>187.5</v>
      </c>
      <c r="CD6" s="35">
        <f t="shared" si="9"/>
        <v>186.82</v>
      </c>
      <c r="CE6" s="35">
        <f t="shared" si="9"/>
        <v>186.49</v>
      </c>
      <c r="CF6" s="35">
        <f t="shared" si="9"/>
        <v>185.75</v>
      </c>
      <c r="CG6" s="35">
        <f t="shared" si="9"/>
        <v>215.28</v>
      </c>
      <c r="CH6" s="35">
        <f t="shared" si="9"/>
        <v>207.96</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58.4</v>
      </c>
      <c r="CU6" s="35">
        <f t="shared" si="10"/>
        <v>58</v>
      </c>
      <c r="CV6" s="35">
        <f t="shared" si="10"/>
        <v>57.42</v>
      </c>
      <c r="CW6" s="34" t="str">
        <f>IF(CW7="","",IF(CW7="-","【-】","【"&amp;SUBSTITUTE(TEXT(CW7,"#,##0.00"),"-","△")&amp;"】"))</f>
        <v>【59.64】</v>
      </c>
      <c r="CX6" s="35">
        <f>IF(CX7="",NA(),CX7)</f>
        <v>74.83</v>
      </c>
      <c r="CY6" s="35">
        <f t="shared" ref="CY6:DG6" si="11">IF(CY7="",NA(),CY7)</f>
        <v>76.16</v>
      </c>
      <c r="CZ6" s="35">
        <f t="shared" si="11"/>
        <v>77.41</v>
      </c>
      <c r="DA6" s="35">
        <f t="shared" si="11"/>
        <v>77.459999999999994</v>
      </c>
      <c r="DB6" s="35">
        <f t="shared" si="11"/>
        <v>80.010000000000005</v>
      </c>
      <c r="DC6" s="35">
        <f t="shared" si="11"/>
        <v>83.8</v>
      </c>
      <c r="DD6" s="35">
        <f t="shared" si="11"/>
        <v>83.91</v>
      </c>
      <c r="DE6" s="35">
        <f t="shared" si="11"/>
        <v>89.68</v>
      </c>
      <c r="DF6" s="35">
        <f t="shared" si="11"/>
        <v>89.79</v>
      </c>
      <c r="DG6" s="35">
        <f t="shared" si="11"/>
        <v>90.42</v>
      </c>
      <c r="DH6" s="34" t="str">
        <f>IF(DH7="","",IF(DH7="-","【-】","【"&amp;SUBSTITUTE(TEXT(DH7,"#,##0.00"),"-","△")&amp;"】"))</f>
        <v>【95.35】</v>
      </c>
      <c r="DI6" s="35">
        <f>IF(DI7="",NA(),DI7)</f>
        <v>20.91</v>
      </c>
      <c r="DJ6" s="35">
        <f t="shared" ref="DJ6:DR6" si="12">IF(DJ7="",NA(),DJ7)</f>
        <v>23.42</v>
      </c>
      <c r="DK6" s="35">
        <f t="shared" si="12"/>
        <v>25.78</v>
      </c>
      <c r="DL6" s="35">
        <f t="shared" si="12"/>
        <v>28.31</v>
      </c>
      <c r="DM6" s="35">
        <f t="shared" si="12"/>
        <v>30.8</v>
      </c>
      <c r="DN6" s="35">
        <f t="shared" si="12"/>
        <v>23.95</v>
      </c>
      <c r="DO6" s="35">
        <f t="shared" si="12"/>
        <v>21.09</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5">
        <f t="shared" si="13"/>
        <v>1.92</v>
      </c>
      <c r="EB6" s="35">
        <f t="shared" si="13"/>
        <v>1.83</v>
      </c>
      <c r="EC6" s="35">
        <f t="shared" si="13"/>
        <v>1.37</v>
      </c>
      <c r="ED6" s="34" t="str">
        <f>IF(ED7="","",IF(ED7="-","【-】","【"&amp;SUBSTITUTE(TEXT(ED7,"#,##0.00"),"-","△")&amp;"】"))</f>
        <v>【5.90】</v>
      </c>
      <c r="EE6" s="34">
        <f>IF(EE7="",NA(),EE7)</f>
        <v>0</v>
      </c>
      <c r="EF6" s="34">
        <f t="shared" ref="EF6:EN6" si="14">IF(EF7="",NA(),EF7)</f>
        <v>0</v>
      </c>
      <c r="EG6" s="35">
        <f t="shared" si="14"/>
        <v>0.39</v>
      </c>
      <c r="EH6" s="35">
        <f t="shared" si="14"/>
        <v>0.59</v>
      </c>
      <c r="EI6" s="35">
        <f t="shared" si="14"/>
        <v>0.57999999999999996</v>
      </c>
      <c r="EJ6" s="35">
        <f t="shared" si="14"/>
        <v>0.11</v>
      </c>
      <c r="EK6" s="35">
        <f t="shared" si="14"/>
        <v>0.15</v>
      </c>
      <c r="EL6" s="35">
        <f t="shared" si="14"/>
        <v>0.23</v>
      </c>
      <c r="EM6" s="35">
        <f t="shared" si="14"/>
        <v>0.21</v>
      </c>
      <c r="EN6" s="35">
        <f t="shared" si="14"/>
        <v>0.17</v>
      </c>
      <c r="EO6" s="34" t="str">
        <f>IF(EO7="","",IF(EO7="-","【-】","【"&amp;SUBSTITUTE(TEXT(EO7,"#,##0.00"),"-","△")&amp;"】"))</f>
        <v>【0.22】</v>
      </c>
    </row>
    <row r="7" spans="1:148" s="36" customFormat="1" x14ac:dyDescent="0.15">
      <c r="A7" s="28"/>
      <c r="B7" s="37">
        <v>2019</v>
      </c>
      <c r="C7" s="37">
        <v>23612</v>
      </c>
      <c r="D7" s="37">
        <v>46</v>
      </c>
      <c r="E7" s="37">
        <v>17</v>
      </c>
      <c r="F7" s="37">
        <v>1</v>
      </c>
      <c r="G7" s="37">
        <v>0</v>
      </c>
      <c r="H7" s="37" t="s">
        <v>96</v>
      </c>
      <c r="I7" s="37" t="s">
        <v>97</v>
      </c>
      <c r="J7" s="37" t="s">
        <v>98</v>
      </c>
      <c r="K7" s="37" t="s">
        <v>99</v>
      </c>
      <c r="L7" s="37" t="s">
        <v>100</v>
      </c>
      <c r="M7" s="37" t="s">
        <v>101</v>
      </c>
      <c r="N7" s="38" t="s">
        <v>102</v>
      </c>
      <c r="O7" s="38">
        <v>53.12</v>
      </c>
      <c r="P7" s="38">
        <v>47.95</v>
      </c>
      <c r="Q7" s="38">
        <v>79.75</v>
      </c>
      <c r="R7" s="38">
        <v>3626</v>
      </c>
      <c r="S7" s="38">
        <v>14983</v>
      </c>
      <c r="T7" s="38">
        <v>37.29</v>
      </c>
      <c r="U7" s="38">
        <v>401.8</v>
      </c>
      <c r="V7" s="38">
        <v>7155</v>
      </c>
      <c r="W7" s="38">
        <v>2.75</v>
      </c>
      <c r="X7" s="38">
        <v>2601.8200000000002</v>
      </c>
      <c r="Y7" s="38">
        <v>99.64</v>
      </c>
      <c r="Z7" s="38">
        <v>102.95</v>
      </c>
      <c r="AA7" s="38">
        <v>101.93</v>
      </c>
      <c r="AB7" s="38">
        <v>101.18</v>
      </c>
      <c r="AC7" s="38">
        <v>100.31</v>
      </c>
      <c r="AD7" s="38">
        <v>109.12</v>
      </c>
      <c r="AE7" s="38">
        <v>106.85</v>
      </c>
      <c r="AF7" s="38">
        <v>105.53</v>
      </c>
      <c r="AG7" s="38">
        <v>105.06</v>
      </c>
      <c r="AH7" s="38">
        <v>106.81</v>
      </c>
      <c r="AI7" s="38">
        <v>108.07</v>
      </c>
      <c r="AJ7" s="38">
        <v>0</v>
      </c>
      <c r="AK7" s="38">
        <v>0</v>
      </c>
      <c r="AL7" s="38">
        <v>0</v>
      </c>
      <c r="AM7" s="38">
        <v>0</v>
      </c>
      <c r="AN7" s="38">
        <v>0</v>
      </c>
      <c r="AO7" s="38">
        <v>116.49</v>
      </c>
      <c r="AP7" s="38">
        <v>92.92</v>
      </c>
      <c r="AQ7" s="38">
        <v>39.08</v>
      </c>
      <c r="AR7" s="38">
        <v>41.56</v>
      </c>
      <c r="AS7" s="38">
        <v>34.4</v>
      </c>
      <c r="AT7" s="38">
        <v>3.09</v>
      </c>
      <c r="AU7" s="38">
        <v>23.19</v>
      </c>
      <c r="AV7" s="38">
        <v>17.61</v>
      </c>
      <c r="AW7" s="38">
        <v>21.84</v>
      </c>
      <c r="AX7" s="38">
        <v>33.01</v>
      </c>
      <c r="AY7" s="38">
        <v>28.01</v>
      </c>
      <c r="AZ7" s="38">
        <v>44.37</v>
      </c>
      <c r="BA7" s="38">
        <v>50.66</v>
      </c>
      <c r="BB7" s="38">
        <v>81.33</v>
      </c>
      <c r="BC7" s="38">
        <v>80.81</v>
      </c>
      <c r="BD7" s="38">
        <v>68.17</v>
      </c>
      <c r="BE7" s="38">
        <v>69.540000000000006</v>
      </c>
      <c r="BF7" s="38">
        <v>1076.2</v>
      </c>
      <c r="BG7" s="38">
        <v>1464.41</v>
      </c>
      <c r="BH7" s="38">
        <v>1104.1099999999999</v>
      </c>
      <c r="BI7" s="38">
        <v>1060.33</v>
      </c>
      <c r="BJ7" s="38">
        <v>1062.96</v>
      </c>
      <c r="BK7" s="38">
        <v>1118.56</v>
      </c>
      <c r="BL7" s="38">
        <v>1111.31</v>
      </c>
      <c r="BM7" s="38">
        <v>799.11</v>
      </c>
      <c r="BN7" s="38">
        <v>768.62</v>
      </c>
      <c r="BO7" s="38">
        <v>789.44</v>
      </c>
      <c r="BP7" s="38">
        <v>682.51</v>
      </c>
      <c r="BQ7" s="38">
        <v>103.29</v>
      </c>
      <c r="BR7" s="38">
        <v>100.12</v>
      </c>
      <c r="BS7" s="38">
        <v>100</v>
      </c>
      <c r="BT7" s="38">
        <v>100</v>
      </c>
      <c r="BU7" s="38">
        <v>100</v>
      </c>
      <c r="BV7" s="38">
        <v>72.33</v>
      </c>
      <c r="BW7" s="38">
        <v>75.540000000000006</v>
      </c>
      <c r="BX7" s="38">
        <v>87.69</v>
      </c>
      <c r="BY7" s="38">
        <v>88.06</v>
      </c>
      <c r="BZ7" s="38">
        <v>87.29</v>
      </c>
      <c r="CA7" s="38">
        <v>100.34</v>
      </c>
      <c r="CB7" s="38">
        <v>182.7</v>
      </c>
      <c r="CC7" s="38">
        <v>187.5</v>
      </c>
      <c r="CD7" s="38">
        <v>186.82</v>
      </c>
      <c r="CE7" s="38">
        <v>186.49</v>
      </c>
      <c r="CF7" s="38">
        <v>185.75</v>
      </c>
      <c r="CG7" s="38">
        <v>215.28</v>
      </c>
      <c r="CH7" s="38">
        <v>207.96</v>
      </c>
      <c r="CI7" s="38">
        <v>180.07</v>
      </c>
      <c r="CJ7" s="38">
        <v>179.32</v>
      </c>
      <c r="CK7" s="38">
        <v>176.67</v>
      </c>
      <c r="CL7" s="38">
        <v>136.15</v>
      </c>
      <c r="CM7" s="38" t="s">
        <v>102</v>
      </c>
      <c r="CN7" s="38" t="s">
        <v>102</v>
      </c>
      <c r="CO7" s="38" t="s">
        <v>102</v>
      </c>
      <c r="CP7" s="38" t="s">
        <v>102</v>
      </c>
      <c r="CQ7" s="38" t="s">
        <v>102</v>
      </c>
      <c r="CR7" s="38">
        <v>54.67</v>
      </c>
      <c r="CS7" s="38">
        <v>53.51</v>
      </c>
      <c r="CT7" s="38">
        <v>58.4</v>
      </c>
      <c r="CU7" s="38">
        <v>58</v>
      </c>
      <c r="CV7" s="38">
        <v>57.42</v>
      </c>
      <c r="CW7" s="38">
        <v>59.64</v>
      </c>
      <c r="CX7" s="38">
        <v>74.83</v>
      </c>
      <c r="CY7" s="38">
        <v>76.16</v>
      </c>
      <c r="CZ7" s="38">
        <v>77.41</v>
      </c>
      <c r="DA7" s="38">
        <v>77.459999999999994</v>
      </c>
      <c r="DB7" s="38">
        <v>80.010000000000005</v>
      </c>
      <c r="DC7" s="38">
        <v>83.8</v>
      </c>
      <c r="DD7" s="38">
        <v>83.91</v>
      </c>
      <c r="DE7" s="38">
        <v>89.68</v>
      </c>
      <c r="DF7" s="38">
        <v>89.79</v>
      </c>
      <c r="DG7" s="38">
        <v>90.42</v>
      </c>
      <c r="DH7" s="38">
        <v>95.35</v>
      </c>
      <c r="DI7" s="38">
        <v>20.91</v>
      </c>
      <c r="DJ7" s="38">
        <v>23.42</v>
      </c>
      <c r="DK7" s="38">
        <v>25.78</v>
      </c>
      <c r="DL7" s="38">
        <v>28.31</v>
      </c>
      <c r="DM7" s="38">
        <v>30.8</v>
      </c>
      <c r="DN7" s="38">
        <v>23.95</v>
      </c>
      <c r="DO7" s="38">
        <v>21.09</v>
      </c>
      <c r="DP7" s="38">
        <v>29.5</v>
      </c>
      <c r="DQ7" s="38">
        <v>30.6</v>
      </c>
      <c r="DR7" s="38">
        <v>29.23</v>
      </c>
      <c r="DS7" s="38">
        <v>38.57</v>
      </c>
      <c r="DT7" s="38">
        <v>0</v>
      </c>
      <c r="DU7" s="38">
        <v>0</v>
      </c>
      <c r="DV7" s="38">
        <v>0</v>
      </c>
      <c r="DW7" s="38">
        <v>0</v>
      </c>
      <c r="DX7" s="38">
        <v>0</v>
      </c>
      <c r="DY7" s="38">
        <v>0</v>
      </c>
      <c r="DZ7" s="38">
        <v>0</v>
      </c>
      <c r="EA7" s="38">
        <v>1.92</v>
      </c>
      <c r="EB7" s="38">
        <v>1.83</v>
      </c>
      <c r="EC7" s="38">
        <v>1.37</v>
      </c>
      <c r="ED7" s="38">
        <v>5.9</v>
      </c>
      <c r="EE7" s="38">
        <v>0</v>
      </c>
      <c r="EF7" s="38">
        <v>0</v>
      </c>
      <c r="EG7" s="38">
        <v>0.39</v>
      </c>
      <c r="EH7" s="38">
        <v>0.59</v>
      </c>
      <c r="EI7" s="38">
        <v>0.57999999999999996</v>
      </c>
      <c r="EJ7" s="38">
        <v>0.11</v>
      </c>
      <c r="EK7" s="38">
        <v>0.15</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2021-01-27T05:54:08Z</cp:lastPrinted>
  <dcterms:created xsi:type="dcterms:W3CDTF">2020-12-04T02:24:10Z</dcterms:created>
  <dcterms:modified xsi:type="dcterms:W3CDTF">2021-01-27T05:58:32Z</dcterms:modified>
  <cp:category/>
</cp:coreProperties>
</file>