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nishimeya17\Desktop\移行データー\D_My Documents\WorkingFiles\SuidouWorkingFiles\05：公営企業\★経営比較分析表★\R2経営比較分析表\"/>
    </mc:Choice>
  </mc:AlternateContent>
  <xr:revisionPtr revIDLastSave="0" documentId="13_ncr:1_{FB1B0CE4-3E37-4152-883D-763A7137DA8F}" xr6:coauthVersionLast="43" xr6:coauthVersionMax="43" xr10:uidLastSave="{00000000-0000-0000-0000-000000000000}"/>
  <workbookProtection workbookAlgorithmName="SHA-512" workbookHashValue="rrBNwnlzCcXu2lqTZMZyAZ3xNvOK27Swuu6zQugv27+UHLHmStS2uxkEWM3/oGpvnS2fKSC1FqyEQrtJMO9v2w==" workbookSaltValue="Mv9len51A0sgfJ/oUbKDjQ==" workbookSpinCount="100000" lockStructure="1"/>
  <bookViews>
    <workbookView xWindow="1230" yWindow="-120" windowWidth="19380" windowHeight="117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BB8" i="4"/>
  <c r="AD8" i="4"/>
  <c r="W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<sst xmlns="http://schemas.openxmlformats.org/spreadsheetml/2006/main" count="233" uniqueCount="118">
  <si>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</si>
  <si>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</si>
  <si>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</si>
  <si>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</si>
  <si>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</si>
  <si>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</si>
  <si>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</si>
  <si>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</si>
  <si>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</si>
  <si>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</si>
  <si>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</si>
  <si>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</si>
  <si>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</si>
  <si>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</si>
  <si>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</si>
  <si>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</si>
  <si>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</si>
  <si>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</si>
  <si>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</si>
  <si>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</si>
  <si>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</si>
  <si>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</si>
  <si>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</si>
  <si>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</si>
  <si>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</si>
  <si>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</si>
  <si>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</si>
  <si>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</si>
  <si>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</si>
  <si>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</si>
  <si>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</si>
  <si>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</si>
  <si>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</si>
  <si>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</si>
  <si>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</si>
  <si>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</si>
  <si>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</si>
  <si>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</si>
  <si>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</si>
  <si>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</si>
  <si>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</si>
  <si>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</si>
  <si>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</si>
  <si>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</si>
  <si>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</si>
  <si>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</si>
  <si>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</si>
  <si>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</si>
  <si>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</si>
  <si>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</si>
  <si>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</si>
  <si>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</si>
  <si>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</si>
  <si>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</si>
  <si>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</si>
  <si>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</si>
  <si>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</si>
  <si>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</si>
  <si>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</si>
  <si>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</si>
  <si>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</si>
  <si>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</si>
  <si>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</si>
  <si>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</si>
  <si>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</si>
  <si>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</si>
  <si>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</si>
  <si>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</si>
  <si>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</si>
  <si>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</si>
  <si>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</si>
  <si>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</si>
  <si>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</si>
  <si>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</si>
  <si>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</si>
  <si>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</si>
  <si>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</si>
  <si>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</si>
  <si>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</si>
  <si>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</si>
  <si>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</si>
  <si>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</si>
  <si>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</si>
  <si>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</si>
  <si>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</si>
  <si>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</si>
  <si>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</si>
  <si>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</si>
  <si>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</si>
  <si>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</si>
  <si>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</si>
  <si>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</si>
  <si>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</si>
  <si>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</si>
  <si>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</si>
  <si>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</si>
  <si>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</si>
  <si>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</si>
  <si>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</si>
  <si>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</si>
  <si>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</si>
  <si>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</si>
  <si>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</si>
  <si>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</si>
  <si>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</si>
  <si>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</si>
  <si>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</si>
  <si>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</si>
  <si>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</si>
  <si>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</si>
  <si>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</si>
  <si>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</si>
  <si>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</si>
  <si>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</si>
  <si>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</si>
  <si>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浄水処理施設については、建設後20年を経過する施設も出ているとともに、管路施設についても経年化率の高い地区があることから施設の設備投資について計画的な更新が必要であるため、今後は計画的に施設等の更新を行うため、財源の確保を行うことが必要である。</t>
    <rPh sb="1" eb="3">
      <t>ジョウスイ</t>
    </rPh>
    <rPh sb="3" eb="5">
      <t>ショリ</t>
    </rPh>
    <rPh sb="5" eb="7">
      <t>シセツ</t>
    </rPh>
    <rPh sb="13" eb="15">
      <t>ケンセツ</t>
    </rPh>
    <rPh sb="15" eb="16">
      <t>ゴ</t>
    </rPh>
    <rPh sb="18" eb="19">
      <t>ネン</t>
    </rPh>
    <rPh sb="20" eb="22">
      <t>ケイカ</t>
    </rPh>
    <rPh sb="24" eb="26">
      <t>シセツ</t>
    </rPh>
    <rPh sb="27" eb="28">
      <t>デ</t>
    </rPh>
    <rPh sb="36" eb="38">
      <t>カンロ</t>
    </rPh>
    <rPh sb="38" eb="40">
      <t>シセツ</t>
    </rPh>
    <rPh sb="45" eb="48">
      <t>ケイネンカ</t>
    </rPh>
    <rPh sb="48" eb="49">
      <t>リツ</t>
    </rPh>
    <rPh sb="50" eb="51">
      <t>タカ</t>
    </rPh>
    <rPh sb="52" eb="54">
      <t>チク</t>
    </rPh>
    <rPh sb="87" eb="89">
      <t>コンゴ</t>
    </rPh>
    <rPh sb="90" eb="93">
      <t>ケイカクテキ</t>
    </rPh>
    <rPh sb="94" eb="96">
      <t>シセツ</t>
    </rPh>
    <rPh sb="96" eb="97">
      <t>ナド</t>
    </rPh>
    <rPh sb="98" eb="100">
      <t>コウシン</t>
    </rPh>
    <rPh sb="101" eb="102">
      <t>オコナ</t>
    </rPh>
    <rPh sb="106" eb="108">
      <t>ザイゲン</t>
    </rPh>
    <rPh sb="109" eb="111">
      <t>カクホ</t>
    </rPh>
    <rPh sb="112" eb="113">
      <t>オコナ</t>
    </rPh>
    <rPh sb="117" eb="119">
      <t>ヒツヨウ</t>
    </rPh>
    <phoneticPr fontId="4"/>
  </si>
  <si>
    <t>　宅地造成地への入居者の増があったが、高齢化等による人口減少の影響もあり施設の利用率が減少傾向にある。
　そのため、施設の維持管理費を使用料金で賄えておらず、一般会計繰入金により賄っているのが現状である。
　今後適切な運営を目指すため、計画的な使用料金改定の検討を進めることが必要である。</t>
    <rPh sb="1" eb="3">
      <t>タクチ</t>
    </rPh>
    <rPh sb="3" eb="5">
      <t>ゾウセイ</t>
    </rPh>
    <rPh sb="5" eb="6">
      <t>チ</t>
    </rPh>
    <rPh sb="8" eb="11">
      <t>ニュウキョシャ</t>
    </rPh>
    <rPh sb="12" eb="13">
      <t>ゾウ</t>
    </rPh>
    <rPh sb="19" eb="22">
      <t>コウレイカ</t>
    </rPh>
    <rPh sb="22" eb="23">
      <t>ナド</t>
    </rPh>
    <rPh sb="26" eb="28">
      <t>ジンコウ</t>
    </rPh>
    <rPh sb="28" eb="30">
      <t>ゲンショウ</t>
    </rPh>
    <rPh sb="31" eb="33">
      <t>エイキョウ</t>
    </rPh>
    <rPh sb="36" eb="38">
      <t>シセツ</t>
    </rPh>
    <rPh sb="39" eb="41">
      <t>リヨウ</t>
    </rPh>
    <rPh sb="41" eb="42">
      <t>リツ</t>
    </rPh>
    <rPh sb="43" eb="45">
      <t>ゲンショウ</t>
    </rPh>
    <rPh sb="45" eb="47">
      <t>ケイコウ</t>
    </rPh>
    <rPh sb="58" eb="60">
      <t>シセツ</t>
    </rPh>
    <rPh sb="61" eb="63">
      <t>イジ</t>
    </rPh>
    <rPh sb="63" eb="66">
      <t>カンリヒ</t>
    </rPh>
    <rPh sb="67" eb="70">
      <t>シヨウリョウ</t>
    </rPh>
    <rPh sb="70" eb="71">
      <t>キン</t>
    </rPh>
    <rPh sb="72" eb="73">
      <t>マカナ</t>
    </rPh>
    <rPh sb="79" eb="81">
      <t>イッパン</t>
    </rPh>
    <rPh sb="81" eb="83">
      <t>カイケイ</t>
    </rPh>
    <rPh sb="83" eb="85">
      <t>クリイレ</t>
    </rPh>
    <rPh sb="85" eb="86">
      <t>キン</t>
    </rPh>
    <rPh sb="89" eb="90">
      <t>マカナ</t>
    </rPh>
    <rPh sb="96" eb="98">
      <t>ゲンジョウ</t>
    </rPh>
    <rPh sb="104" eb="106">
      <t>コンゴ</t>
    </rPh>
    <rPh sb="106" eb="108">
      <t>テキセツ</t>
    </rPh>
    <rPh sb="109" eb="111">
      <t>ウンエイ</t>
    </rPh>
    <rPh sb="112" eb="114">
      <t>メザ</t>
    </rPh>
    <rPh sb="118" eb="121">
      <t>ケイカクテキ</t>
    </rPh>
    <rPh sb="122" eb="124">
      <t>シヨウ</t>
    </rPh>
    <rPh sb="124" eb="126">
      <t>リョウキン</t>
    </rPh>
    <rPh sb="126" eb="128">
      <t>カイテイ</t>
    </rPh>
    <rPh sb="129" eb="131">
      <t>ケントウ</t>
    </rPh>
    <rPh sb="132" eb="133">
      <t>スス</t>
    </rPh>
    <rPh sb="138" eb="140">
      <t>ヒツヨウ</t>
    </rPh>
    <phoneticPr fontId="4"/>
  </si>
  <si>
    <t>　使用者の高齢化等に伴う人口減少により、料金収入の減少が著しいことから、それに見合った施設運営が必要と考えられるため、施設利用率を考慮した投資行動と適切な料金収入の確保に向け検討していく必要がある。
　また、経常経費についてもコスト削減の意識を高め、経費削減に向けた取組を行うとともに、現在、県内全市町村を対象として検討が行われている水道事業広域化において、他自治体の水道施設との統廃合等について検討を進める必要がある。</t>
    <rPh sb="1" eb="4">
      <t>シヨウシャ</t>
    </rPh>
    <rPh sb="5" eb="8">
      <t>コウレイカ</t>
    </rPh>
    <rPh sb="8" eb="9">
      <t>ナド</t>
    </rPh>
    <rPh sb="10" eb="11">
      <t>トモナ</t>
    </rPh>
    <rPh sb="12" eb="14">
      <t>ジンコウ</t>
    </rPh>
    <rPh sb="14" eb="16">
      <t>ゲンショウ</t>
    </rPh>
    <rPh sb="20" eb="22">
      <t>リョウキン</t>
    </rPh>
    <rPh sb="22" eb="24">
      <t>シュウニュウ</t>
    </rPh>
    <rPh sb="25" eb="27">
      <t>ゲンショウ</t>
    </rPh>
    <rPh sb="28" eb="29">
      <t>イチジル</t>
    </rPh>
    <rPh sb="39" eb="41">
      <t>ミア</t>
    </rPh>
    <rPh sb="43" eb="45">
      <t>シセツ</t>
    </rPh>
    <rPh sb="45" eb="47">
      <t>ウンエイ</t>
    </rPh>
    <rPh sb="48" eb="50">
      <t>ヒツヨウ</t>
    </rPh>
    <rPh sb="51" eb="52">
      <t>カンガ</t>
    </rPh>
    <rPh sb="59" eb="61">
      <t>シセツ</t>
    </rPh>
    <rPh sb="61" eb="63">
      <t>リヨウ</t>
    </rPh>
    <rPh sb="63" eb="64">
      <t>リツ</t>
    </rPh>
    <rPh sb="65" eb="67">
      <t>コウリョ</t>
    </rPh>
    <rPh sb="69" eb="71">
      <t>トウシ</t>
    </rPh>
    <rPh sb="71" eb="73">
      <t>コウドウ</t>
    </rPh>
    <rPh sb="74" eb="76">
      <t>テキセツ</t>
    </rPh>
    <rPh sb="77" eb="79">
      <t>リョウキン</t>
    </rPh>
    <rPh sb="79" eb="81">
      <t>シュウニュウ</t>
    </rPh>
    <rPh sb="82" eb="84">
      <t>カクホ</t>
    </rPh>
    <rPh sb="85" eb="86">
      <t>ム</t>
    </rPh>
    <rPh sb="87" eb="89">
      <t>ケントウ</t>
    </rPh>
    <rPh sb="93" eb="95">
      <t>ヒツヨウ</t>
    </rPh>
    <rPh sb="104" eb="106">
      <t>ケイジョウ</t>
    </rPh>
    <rPh sb="106" eb="108">
      <t>ケイヒ</t>
    </rPh>
    <rPh sb="116" eb="118">
      <t>サクゲン</t>
    </rPh>
    <rPh sb="119" eb="121">
      <t>イシキ</t>
    </rPh>
    <rPh sb="122" eb="123">
      <t>タカ</t>
    </rPh>
    <rPh sb="125" eb="127">
      <t>ケイヒ</t>
    </rPh>
    <rPh sb="127" eb="129">
      <t>サクゲン</t>
    </rPh>
    <rPh sb="130" eb="131">
      <t>ム</t>
    </rPh>
    <rPh sb="133" eb="135">
      <t>トリクミ</t>
    </rPh>
    <rPh sb="201" eb="202">
      <t>スス</t>
    </rPh>
    <rPh sb="204" eb="2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</si>
</sst>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1.84</c:v>
                </c:pt>
                <c:pt idx="3">
                  <c:v>0</c:v>
                </c:pt>
                <c:pt idx="4">
                  <c:v>0</c:v>
                </c:pt>
              </c:numCache>
            </c:numRef>
          </c:val>
          <c:extLst>
            <c:ext xmlns:c16="http://schemas.microsoft.com/office/drawing/2014/chart" uri="{C3380CC4-5D6E-409C-BE32-E72D297353CC}">
              <c16:uniqueId val="{00000000-6C70-4A62-BB60-A04638523A3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6C70-4A62-BB60-A04638523A3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45.84</c:v>
                </c:pt>
                <c:pt idx="1">
                  <c:v>32.76</c:v>
                </c:pt>
                <c:pt idx="2">
                  <c:v>32.9</c:v>
                </c:pt>
                <c:pt idx="3">
                  <c:v>33.21</c:v>
                </c:pt>
                <c:pt idx="4">
                  <c:v>31.23</c:v>
                </c:pt>
              </c:numCache>
            </c:numRef>
          </c:val>
          <c:extLst>
            <c:ext xmlns:c16="http://schemas.microsoft.com/office/drawing/2014/chart" uri="{C3380CC4-5D6E-409C-BE32-E72D297353CC}">
              <c16:uniqueId val="{00000000-594E-4D50-B4C9-9C8FCD824D0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594E-4D50-B4C9-9C8FCD824D0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63</c:v>
                </c:pt>
                <c:pt idx="1">
                  <c:v>69.64</c:v>
                </c:pt>
                <c:pt idx="2">
                  <c:v>67.53</c:v>
                </c:pt>
                <c:pt idx="3">
                  <c:v>61.56</c:v>
                </c:pt>
                <c:pt idx="4">
                  <c:v>70.47</c:v>
                </c:pt>
              </c:numCache>
            </c:numRef>
          </c:val>
          <c:extLst>
            <c:ext xmlns:c16="http://schemas.microsoft.com/office/drawing/2014/chart" uri="{C3380CC4-5D6E-409C-BE32-E72D297353CC}">
              <c16:uniqueId val="{00000000-C776-4AA1-B7FF-E066A27DC2B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C776-4AA1-B7FF-E066A27DC2B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51.06</c:v>
                </c:pt>
                <c:pt idx="1">
                  <c:v>47.72</c:v>
                </c:pt>
                <c:pt idx="2">
                  <c:v>44.78</c:v>
                </c:pt>
                <c:pt idx="3">
                  <c:v>48.33</c:v>
                </c:pt>
                <c:pt idx="4">
                  <c:v>47.86</c:v>
                </c:pt>
              </c:numCache>
            </c:numRef>
          </c:val>
          <c:extLst>
            <c:ext xmlns:c16="http://schemas.microsoft.com/office/drawing/2014/chart" uri="{C3380CC4-5D6E-409C-BE32-E72D297353CC}">
              <c16:uniqueId val="{00000000-313A-42B2-9E98-45FFD2BBF21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313A-42B2-9E98-45FFD2BBF21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CC-4889-836A-0327A4F3AE6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CC-4889-836A-0327A4F3AE6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DE-4624-959D-9141C4A40D1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DE-4624-959D-9141C4A40D1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31-4291-8A1C-1897C04E6C6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31-4291-8A1C-1897C04E6C6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53-4EC2-93FE-FC07AA875C0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53-4EC2-93FE-FC07AA875C0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5168.18</c:v>
                </c:pt>
                <c:pt idx="1">
                  <c:v>5822.05</c:v>
                </c:pt>
                <c:pt idx="2">
                  <c:v>5913.53</c:v>
                </c:pt>
                <c:pt idx="3">
                  <c:v>5931.96</c:v>
                </c:pt>
                <c:pt idx="4">
                  <c:v>5034.42</c:v>
                </c:pt>
              </c:numCache>
            </c:numRef>
          </c:val>
          <c:extLst>
            <c:ext xmlns:c16="http://schemas.microsoft.com/office/drawing/2014/chart" uri="{C3380CC4-5D6E-409C-BE32-E72D297353CC}">
              <c16:uniqueId val="{00000000-B51E-4CA0-9BB3-AC51CCABE44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B51E-4CA0-9BB3-AC51CCABE44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17.350000000000001</c:v>
                </c:pt>
                <c:pt idx="1">
                  <c:v>17.809999999999999</c:v>
                </c:pt>
                <c:pt idx="2">
                  <c:v>17.63</c:v>
                </c:pt>
                <c:pt idx="3">
                  <c:v>15.5</c:v>
                </c:pt>
                <c:pt idx="4">
                  <c:v>17.399999999999999</c:v>
                </c:pt>
              </c:numCache>
            </c:numRef>
          </c:val>
          <c:extLst>
            <c:ext xmlns:c16="http://schemas.microsoft.com/office/drawing/2014/chart" uri="{C3380CC4-5D6E-409C-BE32-E72D297353CC}">
              <c16:uniqueId val="{00000000-6A43-43D3-ADB0-972FA347241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6A43-43D3-ADB0-972FA347241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778.99</c:v>
                </c:pt>
                <c:pt idx="1">
                  <c:v>731.79</c:v>
                </c:pt>
                <c:pt idx="2">
                  <c:v>722.16</c:v>
                </c:pt>
                <c:pt idx="3">
                  <c:v>842.52</c:v>
                </c:pt>
                <c:pt idx="4">
                  <c:v>773.49</c:v>
                </c:pt>
              </c:numCache>
            </c:numRef>
          </c:val>
          <c:extLst>
            <c:ext xmlns:c16="http://schemas.microsoft.com/office/drawing/2014/chart" uri="{C3380CC4-5D6E-409C-BE32-E72D297353CC}">
              <c16:uniqueId val="{00000000-B0FD-41A9-96FD-F631472EE53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B0FD-41A9-96FD-F631472EE53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西目屋村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1359</v>
      </c>
      <c r="AM8" s="67"/>
      <c r="AN8" s="67"/>
      <c r="AO8" s="67"/>
      <c r="AP8" s="67"/>
      <c r="AQ8" s="67"/>
      <c r="AR8" s="67"/>
      <c r="AS8" s="67"/>
      <c r="AT8" s="66">
        <f>データ!$S$6</f>
        <v>246.02</v>
      </c>
      <c r="AU8" s="66"/>
      <c r="AV8" s="66"/>
      <c r="AW8" s="66"/>
      <c r="AX8" s="66"/>
      <c r="AY8" s="66"/>
      <c r="AZ8" s="66"/>
      <c r="BA8" s="66"/>
      <c r="BB8" s="66">
        <f>データ!$T$6</f>
        <v>5.52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2200</v>
      </c>
      <c r="X10" s="67"/>
      <c r="Y10" s="67"/>
      <c r="Z10" s="67"/>
      <c r="AA10" s="67"/>
      <c r="AB10" s="67"/>
      <c r="AC10" s="67"/>
      <c r="AD10" s="2"/>
      <c r="AE10" s="2"/>
      <c r="AF10" s="2"/>
      <c r="AG10" s="2"/>
      <c r="AH10" s="2"/>
      <c r="AI10" s="2"/>
      <c r="AJ10" s="2"/>
      <c r="AK10" s="2"/>
      <c r="AL10" s="67">
        <f>データ!$U$6</f>
        <v>1340</v>
      </c>
      <c r="AM10" s="67"/>
      <c r="AN10" s="67"/>
      <c r="AO10" s="67"/>
      <c r="AP10" s="67"/>
      <c r="AQ10" s="67"/>
      <c r="AR10" s="67"/>
      <c r="AS10" s="67"/>
      <c r="AT10" s="66">
        <f>データ!$V$6</f>
        <v>0.9</v>
      </c>
      <c r="AU10" s="66"/>
      <c r="AV10" s="66"/>
      <c r="AW10" s="66"/>
      <c r="AX10" s="66"/>
      <c r="AY10" s="66"/>
      <c r="AZ10" s="66"/>
      <c r="BA10" s="66"/>
      <c r="BB10" s="66">
        <f>データ!$W$6</f>
        <v>1488.89</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YcR0/RDXzYgIG8jq5IaangMXpbrDXqX4bGaAaxxEJusd18LueOMKBVlYSmbMTFdxSzpmRk7m1hFzM4hv8BuD5Q==" saltValue="T/v5Uapcw7b6EYSWdYPHB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23434</v>
      </c>
      <c r="D6" s="34">
        <f t="shared" si="3"/>
        <v>47</v>
      </c>
      <c r="E6" s="34">
        <f t="shared" si="3"/>
        <v>1</v>
      </c>
      <c r="F6" s="34">
        <f t="shared" si="3"/>
        <v>0</v>
      </c>
      <c r="G6" s="34">
        <f t="shared" si="3"/>
        <v>0</v>
      </c>
      <c r="H6" s="34" t="str">
        <f t="shared" si="3"/>
        <v>青森県　西目屋村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2200</v>
      </c>
      <c r="R6" s="35">
        <f t="shared" si="3"/>
        <v>1359</v>
      </c>
      <c r="S6" s="35">
        <f t="shared" si="3"/>
        <v>246.02</v>
      </c>
      <c r="T6" s="35">
        <f t="shared" si="3"/>
        <v>5.52</v>
      </c>
      <c r="U6" s="35">
        <f t="shared" si="3"/>
        <v>1340</v>
      </c>
      <c r="V6" s="35">
        <f t="shared" si="3"/>
        <v>0.9</v>
      </c>
      <c r="W6" s="35">
        <f t="shared" si="3"/>
        <v>1488.89</v>
      </c>
      <c r="X6" s="36">
        <f>IF(X7="",NA(),X7)</f>
        <v>51.06</v>
      </c>
      <c r="Y6" s="36">
        <f t="shared" ref="Y6:AG6" si="4">IF(Y7="",NA(),Y7)</f>
        <v>47.72</v>
      </c>
      <c r="Z6" s="36">
        <f t="shared" si="4"/>
        <v>44.78</v>
      </c>
      <c r="AA6" s="36">
        <f t="shared" si="4"/>
        <v>48.33</v>
      </c>
      <c r="AB6" s="36">
        <f t="shared" si="4"/>
        <v>47.86</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5168.18</v>
      </c>
      <c r="BF6" s="36">
        <f t="shared" ref="BF6:BN6" si="7">IF(BF7="",NA(),BF7)</f>
        <v>5822.05</v>
      </c>
      <c r="BG6" s="36">
        <f t="shared" si="7"/>
        <v>5913.53</v>
      </c>
      <c r="BH6" s="36">
        <f t="shared" si="7"/>
        <v>5931.96</v>
      </c>
      <c r="BI6" s="36">
        <f t="shared" si="7"/>
        <v>5034.42</v>
      </c>
      <c r="BJ6" s="36">
        <f t="shared" si="7"/>
        <v>1510.14</v>
      </c>
      <c r="BK6" s="36">
        <f t="shared" si="7"/>
        <v>1595.62</v>
      </c>
      <c r="BL6" s="36">
        <f t="shared" si="7"/>
        <v>1302.33</v>
      </c>
      <c r="BM6" s="36">
        <f t="shared" si="7"/>
        <v>1274.21</v>
      </c>
      <c r="BN6" s="36">
        <f t="shared" si="7"/>
        <v>1183.92</v>
      </c>
      <c r="BO6" s="35" t="str">
        <f>IF(BO7="","",IF(BO7="-","【-】","【"&amp;SUBSTITUTE(TEXT(BO7,"#,##0.00"),"-","△")&amp;"】"))</f>
        <v>【1,084.05】</v>
      </c>
      <c r="BP6" s="36">
        <f>IF(BP7="",NA(),BP7)</f>
        <v>17.350000000000001</v>
      </c>
      <c r="BQ6" s="36">
        <f t="shared" ref="BQ6:BY6" si="8">IF(BQ7="",NA(),BQ7)</f>
        <v>17.809999999999999</v>
      </c>
      <c r="BR6" s="36">
        <f t="shared" si="8"/>
        <v>17.63</v>
      </c>
      <c r="BS6" s="36">
        <f t="shared" si="8"/>
        <v>15.5</v>
      </c>
      <c r="BT6" s="36">
        <f t="shared" si="8"/>
        <v>17.399999999999999</v>
      </c>
      <c r="BU6" s="36">
        <f t="shared" si="8"/>
        <v>22.67</v>
      </c>
      <c r="BV6" s="36">
        <f t="shared" si="8"/>
        <v>37.92</v>
      </c>
      <c r="BW6" s="36">
        <f t="shared" si="8"/>
        <v>40.89</v>
      </c>
      <c r="BX6" s="36">
        <f t="shared" si="8"/>
        <v>41.25</v>
      </c>
      <c r="BY6" s="36">
        <f t="shared" si="8"/>
        <v>42.5</v>
      </c>
      <c r="BZ6" s="35" t="str">
        <f>IF(BZ7="","",IF(BZ7="-","【-】","【"&amp;SUBSTITUTE(TEXT(BZ7,"#,##0.00"),"-","△")&amp;"】"))</f>
        <v>【53.46】</v>
      </c>
      <c r="CA6" s="36">
        <f>IF(CA7="",NA(),CA7)</f>
        <v>778.99</v>
      </c>
      <c r="CB6" s="36">
        <f t="shared" ref="CB6:CJ6" si="9">IF(CB7="",NA(),CB7)</f>
        <v>731.79</v>
      </c>
      <c r="CC6" s="36">
        <f t="shared" si="9"/>
        <v>722.16</v>
      </c>
      <c r="CD6" s="36">
        <f t="shared" si="9"/>
        <v>842.52</v>
      </c>
      <c r="CE6" s="36">
        <f t="shared" si="9"/>
        <v>773.49</v>
      </c>
      <c r="CF6" s="36">
        <f t="shared" si="9"/>
        <v>789.62</v>
      </c>
      <c r="CG6" s="36">
        <f t="shared" si="9"/>
        <v>423.18</v>
      </c>
      <c r="CH6" s="36">
        <f t="shared" si="9"/>
        <v>383.2</v>
      </c>
      <c r="CI6" s="36">
        <f t="shared" si="9"/>
        <v>383.25</v>
      </c>
      <c r="CJ6" s="36">
        <f t="shared" si="9"/>
        <v>377.72</v>
      </c>
      <c r="CK6" s="35" t="str">
        <f>IF(CK7="","",IF(CK7="-","【-】","【"&amp;SUBSTITUTE(TEXT(CK7,"#,##0.00"),"-","△")&amp;"】"))</f>
        <v>【300.47】</v>
      </c>
      <c r="CL6" s="36">
        <f>IF(CL7="",NA(),CL7)</f>
        <v>45.84</v>
      </c>
      <c r="CM6" s="36">
        <f t="shared" ref="CM6:CU6" si="10">IF(CM7="",NA(),CM7)</f>
        <v>32.76</v>
      </c>
      <c r="CN6" s="36">
        <f t="shared" si="10"/>
        <v>32.9</v>
      </c>
      <c r="CO6" s="36">
        <f t="shared" si="10"/>
        <v>33.21</v>
      </c>
      <c r="CP6" s="36">
        <f t="shared" si="10"/>
        <v>31.23</v>
      </c>
      <c r="CQ6" s="36">
        <f t="shared" si="10"/>
        <v>48.7</v>
      </c>
      <c r="CR6" s="36">
        <f t="shared" si="10"/>
        <v>46.9</v>
      </c>
      <c r="CS6" s="36">
        <f t="shared" si="10"/>
        <v>47.95</v>
      </c>
      <c r="CT6" s="36">
        <f t="shared" si="10"/>
        <v>48.26</v>
      </c>
      <c r="CU6" s="36">
        <f t="shared" si="10"/>
        <v>48.01</v>
      </c>
      <c r="CV6" s="35" t="str">
        <f>IF(CV7="","",IF(CV7="-","【-】","【"&amp;SUBSTITUTE(TEXT(CV7,"#,##0.00"),"-","△")&amp;"】"))</f>
        <v>【54.90】</v>
      </c>
      <c r="CW6" s="36">
        <f>IF(CW7="",NA(),CW7)</f>
        <v>63</v>
      </c>
      <c r="CX6" s="36">
        <f t="shared" ref="CX6:DF6" si="11">IF(CX7="",NA(),CX7)</f>
        <v>69.64</v>
      </c>
      <c r="CY6" s="36">
        <f t="shared" si="11"/>
        <v>67.53</v>
      </c>
      <c r="CZ6" s="36">
        <f t="shared" si="11"/>
        <v>61.56</v>
      </c>
      <c r="DA6" s="36">
        <f t="shared" si="11"/>
        <v>70.47</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1.84</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23434</v>
      </c>
      <c r="D7" s="38">
        <v>47</v>
      </c>
      <c r="E7" s="38">
        <v>1</v>
      </c>
      <c r="F7" s="38">
        <v>0</v>
      </c>
      <c r="G7" s="38">
        <v>0</v>
      </c>
      <c r="H7" s="38" t="s">
        <v>96</v>
      </c>
      <c r="I7" s="38" t="s">
        <v>97</v>
      </c>
      <c r="J7" s="38" t="s">
        <v>98</v>
      </c>
      <c r="K7" s="38" t="s">
        <v>99</v>
      </c>
      <c r="L7" s="38" t="s">
        <v>100</v>
      </c>
      <c r="M7" s="38" t="s">
        <v>101</v>
      </c>
      <c r="N7" s="39" t="s">
        <v>102</v>
      </c>
      <c r="O7" s="39" t="s">
        <v>103</v>
      </c>
      <c r="P7" s="39">
        <v>100</v>
      </c>
      <c r="Q7" s="39">
        <v>2200</v>
      </c>
      <c r="R7" s="39">
        <v>1359</v>
      </c>
      <c r="S7" s="39">
        <v>246.02</v>
      </c>
      <c r="T7" s="39">
        <v>5.52</v>
      </c>
      <c r="U7" s="39">
        <v>1340</v>
      </c>
      <c r="V7" s="39">
        <v>0.9</v>
      </c>
      <c r="W7" s="39">
        <v>1488.89</v>
      </c>
      <c r="X7" s="39">
        <v>51.06</v>
      </c>
      <c r="Y7" s="39">
        <v>47.72</v>
      </c>
      <c r="Z7" s="39">
        <v>44.78</v>
      </c>
      <c r="AA7" s="39">
        <v>48.33</v>
      </c>
      <c r="AB7" s="39">
        <v>47.86</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5168.18</v>
      </c>
      <c r="BF7" s="39">
        <v>5822.05</v>
      </c>
      <c r="BG7" s="39">
        <v>5913.53</v>
      </c>
      <c r="BH7" s="39">
        <v>5931.96</v>
      </c>
      <c r="BI7" s="39">
        <v>5034.42</v>
      </c>
      <c r="BJ7" s="39">
        <v>1510.14</v>
      </c>
      <c r="BK7" s="39">
        <v>1595.62</v>
      </c>
      <c r="BL7" s="39">
        <v>1302.33</v>
      </c>
      <c r="BM7" s="39">
        <v>1274.21</v>
      </c>
      <c r="BN7" s="39">
        <v>1183.92</v>
      </c>
      <c r="BO7" s="39">
        <v>1084.05</v>
      </c>
      <c r="BP7" s="39">
        <v>17.350000000000001</v>
      </c>
      <c r="BQ7" s="39">
        <v>17.809999999999999</v>
      </c>
      <c r="BR7" s="39">
        <v>17.63</v>
      </c>
      <c r="BS7" s="39">
        <v>15.5</v>
      </c>
      <c r="BT7" s="39">
        <v>17.399999999999999</v>
      </c>
      <c r="BU7" s="39">
        <v>22.67</v>
      </c>
      <c r="BV7" s="39">
        <v>37.92</v>
      </c>
      <c r="BW7" s="39">
        <v>40.89</v>
      </c>
      <c r="BX7" s="39">
        <v>41.25</v>
      </c>
      <c r="BY7" s="39">
        <v>42.5</v>
      </c>
      <c r="BZ7" s="39">
        <v>53.46</v>
      </c>
      <c r="CA7" s="39">
        <v>778.99</v>
      </c>
      <c r="CB7" s="39">
        <v>731.79</v>
      </c>
      <c r="CC7" s="39">
        <v>722.16</v>
      </c>
      <c r="CD7" s="39">
        <v>842.52</v>
      </c>
      <c r="CE7" s="39">
        <v>773.49</v>
      </c>
      <c r="CF7" s="39">
        <v>789.62</v>
      </c>
      <c r="CG7" s="39">
        <v>423.18</v>
      </c>
      <c r="CH7" s="39">
        <v>383.2</v>
      </c>
      <c r="CI7" s="39">
        <v>383.25</v>
      </c>
      <c r="CJ7" s="39">
        <v>377.72</v>
      </c>
      <c r="CK7" s="39">
        <v>300.47000000000003</v>
      </c>
      <c r="CL7" s="39">
        <v>45.84</v>
      </c>
      <c r="CM7" s="39">
        <v>32.76</v>
      </c>
      <c r="CN7" s="39">
        <v>32.9</v>
      </c>
      <c r="CO7" s="39">
        <v>33.21</v>
      </c>
      <c r="CP7" s="39">
        <v>31.23</v>
      </c>
      <c r="CQ7" s="39">
        <v>48.7</v>
      </c>
      <c r="CR7" s="39">
        <v>46.9</v>
      </c>
      <c r="CS7" s="39">
        <v>47.95</v>
      </c>
      <c r="CT7" s="39">
        <v>48.26</v>
      </c>
      <c r="CU7" s="39">
        <v>48.01</v>
      </c>
      <c r="CV7" s="39">
        <v>54.9</v>
      </c>
      <c r="CW7" s="39">
        <v>63</v>
      </c>
      <c r="CX7" s="39">
        <v>69.64</v>
      </c>
      <c r="CY7" s="39">
        <v>67.53</v>
      </c>
      <c r="CZ7" s="39">
        <v>61.56</v>
      </c>
      <c r="DA7" s="39">
        <v>70.47</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1.84</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2021-01-19T23:46:27Z</cp:lastPrinted>
  <dcterms:created xsi:type="dcterms:W3CDTF">2020-12-04T02:18:48Z</dcterms:created>
  <dcterms:modified xsi:type="dcterms:W3CDTF">2021-01-19T23:46:44Z</dcterms:modified>
  <cp:category/>
</cp:coreProperties>
</file>