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01_上水\16_深浦町\"/>
    </mc:Choice>
  </mc:AlternateContent>
  <xr:revisionPtr revIDLastSave="0" documentId="13_ncr:1_{D2D6CFA0-8336-42F0-B820-3BC5E2A49AEA}" xr6:coauthVersionLast="36" xr6:coauthVersionMax="36" xr10:uidLastSave="{00000000-0000-0000-0000-000000000000}"/>
  <workbookProtection workbookAlgorithmName="SHA-512" workbookHashValue="ni06dLg+Jr4K0yCjDWaH43d2f4YeuE2oqVRSRhjBlby17uM5/5+N2l6RpaSOsv+DtiaAIrcOapuGSMuxUU9ZgQ==" workbookSaltValue="SPugiH79hqFJNAwYeWfK1g==" workbookSpinCount="100000" lockStructure="1"/>
  <bookViews>
    <workbookView xWindow="0" yWindow="0" windowWidth="24000" windowHeight="95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H85" i="4"/>
  <c r="G85" i="4"/>
  <c r="F85" i="4"/>
  <c r="BB10" i="4"/>
  <c r="AT10" i="4"/>
  <c r="AL10" i="4"/>
  <c r="B10" i="4"/>
  <c r="BB8" i="4"/>
  <c r="AT8" i="4"/>
  <c r="AL8" i="4"/>
  <c r="W8" i="4"/>
  <c r="P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<sst xmlns="http://schemas.openxmlformats.org/spreadsheetml/2006/main" count="228" uniqueCount="113">
  <si>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</si>
  <si>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</si>
  <si>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</si>
  <si>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</si>
  <si>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</si>
  <si>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</si>
  <si>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</si>
  <si>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</si>
  <si>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</si>
  <si>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</si>
  <si>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</si>
  <si>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</si>
  <si>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</si>
  <si>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</si>
  <si>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</si>
  <si>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</si>
  <si>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</si>
  <si>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</si>
  <si>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</si>
  <si>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</si>
  <si>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</si>
  <si>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</si>
  <si>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</si>
  <si>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</si>
  <si>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</si>
  <si>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</si>
  <si>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</si>
  <si>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</si>
  <si>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</si>
  <si>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</si>
  <si>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</si>
  <si>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</si>
  <si>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</si>
  <si>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</si>
  <si>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</si>
  <si>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</si>
  <si>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</si>
  <si>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</si>
  <si>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</si>
  <si>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</si>
  <si>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</si>
  <si>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</si>
  <si>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</si>
  <si>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</si>
  <si>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</si>
  <si>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</si>
  <si>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</si>
  <si>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</si>
  <si>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</si>
  <si>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</si>
  <si>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</si>
  <si>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</si>
  <si>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</si>
  <si>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</si>
  <si>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</si>
  <si>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</si>
  <si>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</si>
  <si>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</si>
  <si>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</si>
  <si>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</si>
  <si>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</si>
  <si>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</si>
  <si>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</si>
  <si>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</si>
  <si>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</si>
  <si>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</si>
  <si>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</si>
  <si>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</si>
  <si>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</si>
  <si>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</si>
  <si>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</si>
  <si>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</si>
  <si>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</si>
  <si>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</si>
  <si>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</si>
  <si>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</si>
  <si>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</si>
  <si>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</si>
  <si>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</si>
  <si>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</si>
  <si>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</si>
  <si>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</si>
  <si>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</si>
  <si>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</si>
  <si>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</si>
  <si>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</si>
  <si>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</si>
  <si>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</si>
  <si>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</si>
  <si>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</si>
  <si>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</si>
  <si>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</si>
  <si>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</si>
  <si>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深浦町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</si>
  <si>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</si>
  <si>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</si>
  <si>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</si>
  <si>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</si>
  <si>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</si>
  <si>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</si>
  <si>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</si>
  <si>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</si>
  <si>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</si>
  <si>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</si>
  <si>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</si>
  <si>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</si>
  <si>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</si>
  <si>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</si>
  <si>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</si>
  <si>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</si>
  <si>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現在のところ、法定耐用年数を経過した管路はないが、今後管路の老朽化に備え更新を検討する。長寿命化計画等の策定を行い、計画的かつ効率的な施設の更新とコストの平準化に取り組む。</t>
    <rPh sb="0" eb="2">
      <t>ゲンザイ</t>
    </rPh>
    <rPh sb="7" eb="9">
      <t>ホウテイ</t>
    </rPh>
    <rPh sb="9" eb="11">
      <t>タイヨウ</t>
    </rPh>
    <rPh sb="11" eb="13">
      <t>ネンスウ</t>
    </rPh>
    <rPh sb="14" eb="16">
      <t>ケイカ</t>
    </rPh>
    <rPh sb="18" eb="20">
      <t>カンロ</t>
    </rPh>
    <rPh sb="25" eb="27">
      <t>コンゴ</t>
    </rPh>
    <rPh sb="27" eb="29">
      <t>カンロ</t>
    </rPh>
    <rPh sb="30" eb="33">
      <t>ロウキュウカ</t>
    </rPh>
    <rPh sb="34" eb="35">
      <t>ソナ</t>
    </rPh>
    <rPh sb="36" eb="38">
      <t>コウシン</t>
    </rPh>
    <rPh sb="39" eb="41">
      <t>ケントウ</t>
    </rPh>
    <rPh sb="44" eb="45">
      <t>チョウ</t>
    </rPh>
    <rPh sb="45" eb="48">
      <t>ジュミョウカ</t>
    </rPh>
    <rPh sb="48" eb="50">
      <t>ケイカク</t>
    </rPh>
    <rPh sb="50" eb="51">
      <t>トウ</t>
    </rPh>
    <rPh sb="52" eb="54">
      <t>サクテイ</t>
    </rPh>
    <rPh sb="55" eb="56">
      <t>オコナ</t>
    </rPh>
    <rPh sb="58" eb="61">
      <t>ケイカクテキ</t>
    </rPh>
    <rPh sb="63" eb="66">
      <t>コウリツテキ</t>
    </rPh>
    <rPh sb="67" eb="69">
      <t>シセツ</t>
    </rPh>
    <rPh sb="70" eb="72">
      <t>コウシン</t>
    </rPh>
    <rPh sb="77" eb="80">
      <t>ヘイジュンカ</t>
    </rPh>
    <rPh sb="81" eb="82">
      <t>ト</t>
    </rPh>
    <rPh sb="83" eb="84">
      <t>ク</t>
    </rPh>
    <phoneticPr fontId="4"/>
  </si>
  <si>
    <t>今後は、繰出基準に基づく適切な繰入れの実施や経常経費の削減により黒字決算を維持し、累積欠損金の圧縮に努める。
また、将来的な給水人口の減や施設の老朽化対応による厳しい経営状況が想定されるため、計画的かつ効率的な更新や長寿命化、コストの平準化を図る。
併せて、水道料金の滞納整理を推進し収入確保に努め、経営の健全化を図る。</t>
    <rPh sb="0" eb="2">
      <t>コンゴ</t>
    </rPh>
    <rPh sb="4" eb="5">
      <t>ク</t>
    </rPh>
    <rPh sb="5" eb="6">
      <t>ダ</t>
    </rPh>
    <rPh sb="6" eb="8">
      <t>キジュン</t>
    </rPh>
    <rPh sb="9" eb="10">
      <t>モト</t>
    </rPh>
    <rPh sb="12" eb="14">
      <t>テキセツ</t>
    </rPh>
    <rPh sb="15" eb="16">
      <t>ク</t>
    </rPh>
    <rPh sb="16" eb="17">
      <t>イ</t>
    </rPh>
    <rPh sb="19" eb="21">
      <t>ジッシ</t>
    </rPh>
    <rPh sb="22" eb="24">
      <t>ケイジョウ</t>
    </rPh>
    <rPh sb="24" eb="26">
      <t>ケイヒ</t>
    </rPh>
    <rPh sb="27" eb="29">
      <t>サクゲン</t>
    </rPh>
    <rPh sb="32" eb="34">
      <t>クロジ</t>
    </rPh>
    <rPh sb="34" eb="36">
      <t>ケッサン</t>
    </rPh>
    <rPh sb="37" eb="39">
      <t>イジ</t>
    </rPh>
    <rPh sb="41" eb="43">
      <t>ルイセキ</t>
    </rPh>
    <rPh sb="43" eb="45">
      <t>ケッソン</t>
    </rPh>
    <rPh sb="45" eb="46">
      <t>キン</t>
    </rPh>
    <rPh sb="47" eb="49">
      <t>アッシュク</t>
    </rPh>
    <rPh sb="50" eb="51">
      <t>ツト</t>
    </rPh>
    <rPh sb="62" eb="64">
      <t>キュウスイ</t>
    </rPh>
    <rPh sb="64" eb="66">
      <t>ジンコウ</t>
    </rPh>
    <rPh sb="69" eb="71">
      <t>シセツ</t>
    </rPh>
    <rPh sb="72" eb="75">
      <t>ロウキュウカ</t>
    </rPh>
    <rPh sb="75" eb="77">
      <t>タイオウ</t>
    </rPh>
    <rPh sb="80" eb="81">
      <t>キビ</t>
    </rPh>
    <rPh sb="83" eb="85">
      <t>ケイエイ</t>
    </rPh>
    <rPh sb="85" eb="87">
      <t>ジョウキョウ</t>
    </rPh>
    <rPh sb="88" eb="90">
      <t>ソウテイ</t>
    </rPh>
    <rPh sb="96" eb="99">
      <t>ケイカクテキ</t>
    </rPh>
    <rPh sb="101" eb="104">
      <t>コウリツテキ</t>
    </rPh>
    <rPh sb="105" eb="107">
      <t>コウシン</t>
    </rPh>
    <rPh sb="108" eb="109">
      <t>チョウ</t>
    </rPh>
    <rPh sb="109" eb="112">
      <t>ジュミョウカ</t>
    </rPh>
    <rPh sb="117" eb="120">
      <t>ヘイジュンカ</t>
    </rPh>
    <rPh sb="121" eb="122">
      <t>ハカ</t>
    </rPh>
    <rPh sb="125" eb="126">
      <t>アワ</t>
    </rPh>
    <rPh sb="129" eb="131">
      <t>スイドウ</t>
    </rPh>
    <rPh sb="131" eb="133">
      <t>リョウキン</t>
    </rPh>
    <rPh sb="134" eb="136">
      <t>タイノウ</t>
    </rPh>
    <rPh sb="136" eb="138">
      <t>セイリ</t>
    </rPh>
    <rPh sb="139" eb="141">
      <t>スイシン</t>
    </rPh>
    <rPh sb="142" eb="144">
      <t>シュウニュウ</t>
    </rPh>
    <rPh sb="144" eb="146">
      <t>カクホ</t>
    </rPh>
    <rPh sb="147" eb="148">
      <t>ツト</t>
    </rPh>
    <rPh sb="150" eb="152">
      <t>ケイエイ</t>
    </rPh>
    <rPh sb="153" eb="156">
      <t>ケンゼンカ</t>
    </rPh>
    <rPh sb="157" eb="158">
      <t>ハカ</t>
    </rPh>
    <phoneticPr fontId="4"/>
  </si>
  <si>
    <t>①経常収支比率、②累積欠損金比率について、地理的に施設数が多い当町水道事業においては、給水人口に比して減価償却費等が多額であり、従前から一般会計繰入金に依存する厳しい経営が続いている。
指標改善に向けては、料金回収率向上や維持管理費低減の取組みを確実に進めるとともに、高料金対策に係る繰入金ほか必要な支援を一般会計から繰入れし、毎年度、黒字決算を達成していく必要がある。
③流動比率、④企業債残高対給水収益比率については、地理的に施設投資が嵩み、事業規模に比して企業債残高（元金償還金）が多額であることが要因となり、③は低い水準を、④は高い水準を推移している。
年々、企業債残高が減少している一方で、平成29年度の料金減額改定の影響により現金が減少傾向にあることから、指標悪化防止のためには、長寿命化計画等に基づく計画的な更新を行うなど、投資額を抑える取組みを継続していくほか、必要に応じて一般会計から支援を行い、企業債発行額を抑制することが重要である。
⑤料金回収率、⑥給水原価については、地理的に施設数が多く、有収水量に対して、経常経費が多額であることが要因となり、⑤は低い水準を、⑥は高い水準を推移している。
今後は、人口減少に伴う料金収入（有収水量）の減が見込まれるが、料金の大幅な増額改訂は過大な住民負担となることから、経常経費を抑制する取組みを重点的に進めていく必要がある。
⑦施設利用率については、人口減少、水需要の多い若年世帯の減少及び節水機器の普及等による配水量の減が要因となり、指標が低い水準を推移している。今後は、将来人口の減等を踏まえた施設の統廃合、ダウンサイジングを進める必要がある。</t>
    <rPh sb="1" eb="3">
      <t>ケイジョウ</t>
    </rPh>
    <rPh sb="3" eb="5">
      <t>シュウシ</t>
    </rPh>
    <rPh sb="5" eb="7">
      <t>ヒリツ</t>
    </rPh>
    <rPh sb="9" eb="11">
      <t>ルイセキ</t>
    </rPh>
    <rPh sb="11" eb="13">
      <t>ケッソン</t>
    </rPh>
    <rPh sb="13" eb="14">
      <t>キン</t>
    </rPh>
    <rPh sb="14" eb="16">
      <t>ヒリツ</t>
    </rPh>
    <rPh sb="21" eb="24">
      <t>チリテキ</t>
    </rPh>
    <rPh sb="25" eb="28">
      <t>シセツスウ</t>
    </rPh>
    <rPh sb="29" eb="30">
      <t>オオ</t>
    </rPh>
    <rPh sb="43" eb="45">
      <t>キュウスイ</t>
    </rPh>
    <rPh sb="45" eb="47">
      <t>ジンコウ</t>
    </rPh>
    <rPh sb="48" eb="49">
      <t>ヒ</t>
    </rPh>
    <rPh sb="51" eb="53">
      <t>ゲンカ</t>
    </rPh>
    <rPh sb="53" eb="55">
      <t>ショウキャク</t>
    </rPh>
    <rPh sb="55" eb="56">
      <t>ヒ</t>
    </rPh>
    <rPh sb="56" eb="57">
      <t>トウ</t>
    </rPh>
    <rPh sb="58" eb="60">
      <t>タガク</t>
    </rPh>
    <rPh sb="64" eb="66">
      <t>ジュウゼン</t>
    </rPh>
    <rPh sb="68" eb="70">
      <t>イッパン</t>
    </rPh>
    <rPh sb="70" eb="72">
      <t>カイケイ</t>
    </rPh>
    <rPh sb="72" eb="74">
      <t>クリイレ</t>
    </rPh>
    <rPh sb="74" eb="75">
      <t>キン</t>
    </rPh>
    <rPh sb="76" eb="78">
      <t>イソン</t>
    </rPh>
    <rPh sb="80" eb="81">
      <t>キビ</t>
    </rPh>
    <rPh sb="83" eb="85">
      <t>ケイエイ</t>
    </rPh>
    <rPh sb="86" eb="87">
      <t>ツヅ</t>
    </rPh>
    <rPh sb="93" eb="95">
      <t>シヒョウ</t>
    </rPh>
    <rPh sb="95" eb="97">
      <t>カイゼン</t>
    </rPh>
    <rPh sb="98" eb="99">
      <t>ム</t>
    </rPh>
    <rPh sb="119" eb="121">
      <t>トリク</t>
    </rPh>
    <rPh sb="123" eb="125">
      <t>カクジツ</t>
    </rPh>
    <rPh sb="126" eb="127">
      <t>スス</t>
    </rPh>
    <rPh sb="134" eb="137">
      <t>コウリョウキン</t>
    </rPh>
    <rPh sb="137" eb="139">
      <t>タイサク</t>
    </rPh>
    <rPh sb="140" eb="141">
      <t>カカ</t>
    </rPh>
    <rPh sb="142" eb="144">
      <t>クリイレ</t>
    </rPh>
    <rPh sb="144" eb="145">
      <t>キン</t>
    </rPh>
    <rPh sb="147" eb="149">
      <t>ヒツヨウ</t>
    </rPh>
    <rPh sb="150" eb="152">
      <t>シエン</t>
    </rPh>
    <rPh sb="159" eb="161">
      <t>クリイ</t>
    </rPh>
    <rPh sb="164" eb="167">
      <t>マイネンド</t>
    </rPh>
    <rPh sb="168" eb="170">
      <t>クロジ</t>
    </rPh>
    <rPh sb="170" eb="172">
      <t>ケッサン</t>
    </rPh>
    <rPh sb="173" eb="175">
      <t>タッセイ</t>
    </rPh>
    <rPh sb="179" eb="181">
      <t>ヒツヨウ</t>
    </rPh>
    <rPh sb="188" eb="190">
      <t>リュウドウ</t>
    </rPh>
    <rPh sb="190" eb="192">
      <t>ヒリツ</t>
    </rPh>
    <rPh sb="216" eb="218">
      <t>シセツ</t>
    </rPh>
    <rPh sb="218" eb="220">
      <t>トウシ</t>
    </rPh>
    <rPh sb="221" eb="222">
      <t>カサ</t>
    </rPh>
    <rPh sb="224" eb="226">
      <t>ジギョウ</t>
    </rPh>
    <rPh sb="226" eb="228">
      <t>キボ</t>
    </rPh>
    <rPh sb="229" eb="230">
      <t>ヒ</t>
    </rPh>
    <rPh sb="232" eb="234">
      <t>キギョウ</t>
    </rPh>
    <rPh sb="234" eb="235">
      <t>サイ</t>
    </rPh>
    <rPh sb="235" eb="237">
      <t>ザンダカ</t>
    </rPh>
    <rPh sb="238" eb="240">
      <t>ガンキン</t>
    </rPh>
    <rPh sb="240" eb="242">
      <t>ショウカン</t>
    </rPh>
    <rPh sb="242" eb="243">
      <t>キン</t>
    </rPh>
    <rPh sb="245" eb="247">
      <t>タガク</t>
    </rPh>
    <rPh sb="253" eb="255">
      <t>ヨウイン</t>
    </rPh>
    <rPh sb="261" eb="262">
      <t>ヒク</t>
    </rPh>
    <rPh sb="263" eb="265">
      <t>スイジュン</t>
    </rPh>
    <rPh sb="269" eb="270">
      <t>タカ</t>
    </rPh>
    <rPh sb="271" eb="273">
      <t>スイジュン</t>
    </rPh>
    <rPh sb="274" eb="276">
      <t>スイイ</t>
    </rPh>
    <rPh sb="282" eb="284">
      <t>ネンネン</t>
    </rPh>
    <rPh sb="285" eb="287">
      <t>キギョウ</t>
    </rPh>
    <rPh sb="287" eb="288">
      <t>サイ</t>
    </rPh>
    <rPh sb="288" eb="290">
      <t>ザンダカ</t>
    </rPh>
    <rPh sb="297" eb="299">
      <t>イッポウ</t>
    </rPh>
    <rPh sb="301" eb="303">
      <t>ヘイセイ</t>
    </rPh>
    <rPh sb="305" eb="307">
      <t>ネンド</t>
    </rPh>
    <rPh sb="308" eb="310">
      <t>リョウキン</t>
    </rPh>
    <rPh sb="310" eb="312">
      <t>ゲンガク</t>
    </rPh>
    <rPh sb="312" eb="314">
      <t>カイテイ</t>
    </rPh>
    <rPh sb="315" eb="317">
      <t>エイキョウ</t>
    </rPh>
    <rPh sb="320" eb="322">
      <t>ゲンキン</t>
    </rPh>
    <rPh sb="323" eb="325">
      <t>ゲンショウ</t>
    </rPh>
    <rPh sb="325" eb="327">
      <t>ケイコウ</t>
    </rPh>
    <rPh sb="335" eb="337">
      <t>シヒョウ</t>
    </rPh>
    <rPh sb="337" eb="339">
      <t>アッカ</t>
    </rPh>
    <rPh sb="339" eb="341">
      <t>ボウシ</t>
    </rPh>
    <rPh sb="347" eb="351">
      <t>チョウジュミョウカ</t>
    </rPh>
    <rPh sb="351" eb="353">
      <t>ケイカク</t>
    </rPh>
    <rPh sb="353" eb="354">
      <t>トウ</t>
    </rPh>
    <rPh sb="355" eb="356">
      <t>モト</t>
    </rPh>
    <rPh sb="358" eb="361">
      <t>ケイカクテキ</t>
    </rPh>
    <rPh sb="362" eb="364">
      <t>コウシン</t>
    </rPh>
    <rPh sb="365" eb="366">
      <t>オコナ</t>
    </rPh>
    <rPh sb="370" eb="372">
      <t>トウシ</t>
    </rPh>
    <rPh sb="372" eb="373">
      <t>ガク</t>
    </rPh>
    <rPh sb="374" eb="375">
      <t>オサ</t>
    </rPh>
    <rPh sb="377" eb="379">
      <t>トリク</t>
    </rPh>
    <rPh sb="381" eb="383">
      <t>ケイゾク</t>
    </rPh>
    <rPh sb="390" eb="392">
      <t>ヒツヨウ</t>
    </rPh>
    <rPh sb="393" eb="394">
      <t>オウ</t>
    </rPh>
    <rPh sb="396" eb="398">
      <t>イッパン</t>
    </rPh>
    <rPh sb="398" eb="400">
      <t>カイケイ</t>
    </rPh>
    <rPh sb="402" eb="404">
      <t>シエン</t>
    </rPh>
    <rPh sb="405" eb="406">
      <t>オコナ</t>
    </rPh>
    <rPh sb="408" eb="410">
      <t>キギョウ</t>
    </rPh>
    <rPh sb="410" eb="411">
      <t>サイ</t>
    </rPh>
    <rPh sb="411" eb="413">
      <t>ハッコウ</t>
    </rPh>
    <rPh sb="413" eb="414">
      <t>ガク</t>
    </rPh>
    <rPh sb="415" eb="417">
      <t>ヨクセイ</t>
    </rPh>
    <rPh sb="422" eb="424">
      <t>ジュウヨウ</t>
    </rPh>
    <rPh sb="431" eb="433">
      <t>リョウキン</t>
    </rPh>
    <rPh sb="433" eb="435">
      <t>カイシュウ</t>
    </rPh>
    <rPh sb="435" eb="436">
      <t>リツ</t>
    </rPh>
    <rPh sb="438" eb="440">
      <t>キュウスイ</t>
    </rPh>
    <rPh sb="440" eb="442">
      <t>ゲンカ</t>
    </rPh>
    <rPh sb="448" eb="451">
      <t>チリテキ</t>
    </rPh>
    <rPh sb="452" eb="454">
      <t>シセツ</t>
    </rPh>
    <rPh sb="454" eb="455">
      <t>スウ</t>
    </rPh>
    <rPh sb="456" eb="457">
      <t>オオ</t>
    </rPh>
    <rPh sb="459" eb="461">
      <t>ユウシュウ</t>
    </rPh>
    <rPh sb="461" eb="463">
      <t>スイリョウ</t>
    </rPh>
    <rPh sb="464" eb="465">
      <t>タイ</t>
    </rPh>
    <rPh sb="468" eb="470">
      <t>ケイジョウ</t>
    </rPh>
    <rPh sb="470" eb="472">
      <t>ケイヒ</t>
    </rPh>
    <rPh sb="473" eb="475">
      <t>タガク</t>
    </rPh>
    <rPh sb="481" eb="483">
      <t>ヨウイン</t>
    </rPh>
    <rPh sb="489" eb="490">
      <t>ヒク</t>
    </rPh>
    <rPh sb="491" eb="493">
      <t>スイジュン</t>
    </rPh>
    <rPh sb="497" eb="498">
      <t>タカ</t>
    </rPh>
    <rPh sb="499" eb="501">
      <t>スイジュン</t>
    </rPh>
    <rPh sb="502" eb="504">
      <t>スイイ</t>
    </rPh>
    <rPh sb="541" eb="543">
      <t>リョウキン</t>
    </rPh>
    <rPh sb="547" eb="549">
      <t>ゾウガク</t>
    </rPh>
    <rPh sb="549" eb="551">
      <t>カイテイ</t>
    </rPh>
    <rPh sb="552" eb="554">
      <t>カダイ</t>
    </rPh>
    <rPh sb="555" eb="557">
      <t>ジュウミン</t>
    </rPh>
    <rPh sb="557" eb="559">
      <t>フタン</t>
    </rPh>
    <rPh sb="589" eb="591">
      <t>ヒツヨウ</t>
    </rPh>
    <rPh sb="609" eb="611">
      <t>ジンコウ</t>
    </rPh>
    <rPh sb="611" eb="613">
      <t>ゲンショウ</t>
    </rPh>
    <rPh sb="614" eb="615">
      <t>ミズ</t>
    </rPh>
    <rPh sb="615" eb="617">
      <t>ジュヨウ</t>
    </rPh>
    <rPh sb="618" eb="619">
      <t>オオ</t>
    </rPh>
    <rPh sb="620" eb="622">
      <t>ジャクネン</t>
    </rPh>
    <rPh sb="622" eb="624">
      <t>セタイ</t>
    </rPh>
    <rPh sb="625" eb="627">
      <t>ゲンショウ</t>
    </rPh>
    <rPh sb="627" eb="628">
      <t>オヨ</t>
    </rPh>
    <rPh sb="629" eb="631">
      <t>セッスイ</t>
    </rPh>
    <rPh sb="631" eb="633">
      <t>キキ</t>
    </rPh>
    <rPh sb="634" eb="636">
      <t>フキュウ</t>
    </rPh>
    <rPh sb="636" eb="637">
      <t>トウ</t>
    </rPh>
    <rPh sb="640" eb="642">
      <t>ハイスイ</t>
    </rPh>
    <rPh sb="642" eb="643">
      <t>リョウ</t>
    </rPh>
    <rPh sb="646" eb="648">
      <t>ヨウイン</t>
    </rPh>
    <rPh sb="652" eb="654">
      <t>シヒョウ</t>
    </rPh>
    <rPh sb="655" eb="656">
      <t>ヒク</t>
    </rPh>
    <rPh sb="657" eb="659">
      <t>スイジュン</t>
    </rPh>
    <rPh sb="660" eb="662">
      <t>スイイ</t>
    </rPh>
    <rPh sb="667" eb="669">
      <t>コンゴ</t>
    </rPh>
    <rPh sb="671" eb="673">
      <t>ショウライ</t>
    </rPh>
    <rPh sb="673" eb="675">
      <t>ジンコウ</t>
    </rPh>
    <rPh sb="676" eb="677">
      <t>ゲン</t>
    </rPh>
    <rPh sb="677" eb="678">
      <t>トウ</t>
    </rPh>
    <rPh sb="679" eb="680">
      <t>フ</t>
    </rPh>
    <rPh sb="683" eb="685">
      <t>シセツ</t>
    </rPh>
    <rPh sb="686" eb="689">
      <t>トウハイゴウ</t>
    </rPh>
    <rPh sb="699" eb="700">
      <t>スス</t>
    </rPh>
    <rPh sb="702" eb="7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</si>
</sst>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0.02</c:v>
                </c:pt>
                <c:pt idx="1">
                  <c:v>0</c:v>
                </c:pt>
                <c:pt idx="2">
                  <c:v>0</c:v>
                </c:pt>
                <c:pt idx="3">
                  <c:v>0</c:v>
                </c:pt>
                <c:pt idx="4">
                  <c:v>0</c:v>
                </c:pt>
              </c:numCache>
            </c:numRef>
          </c:val>
          <c:extLst>
            <c:ext xmlns:c16="http://schemas.microsoft.com/office/drawing/2014/chart" uri="{C3380CC4-5D6E-409C-BE32-E72D297353CC}">
              <c16:uniqueId val="{00000000-96D9-45F5-8CE9-05008C33ED9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96D9-45F5-8CE9-05008C33ED9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38.5</c:v>
                </c:pt>
                <c:pt idx="1">
                  <c:v>38.21</c:v>
                </c:pt>
                <c:pt idx="2">
                  <c:v>36.86</c:v>
                </c:pt>
                <c:pt idx="3">
                  <c:v>36.24</c:v>
                </c:pt>
                <c:pt idx="4">
                  <c:v>35.69</c:v>
                </c:pt>
              </c:numCache>
            </c:numRef>
          </c:val>
          <c:extLst>
            <c:ext xmlns:c16="http://schemas.microsoft.com/office/drawing/2014/chart" uri="{C3380CC4-5D6E-409C-BE32-E72D297353CC}">
              <c16:uniqueId val="{00000000-1C37-4183-89B6-D28A4F4FF24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1C37-4183-89B6-D28A4F4FF24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92.34</c:v>
                </c:pt>
                <c:pt idx="1">
                  <c:v>92.31</c:v>
                </c:pt>
                <c:pt idx="2">
                  <c:v>92.41</c:v>
                </c:pt>
                <c:pt idx="3">
                  <c:v>92.47</c:v>
                </c:pt>
                <c:pt idx="4">
                  <c:v>92.41</c:v>
                </c:pt>
              </c:numCache>
            </c:numRef>
          </c:val>
          <c:extLst>
            <c:ext xmlns:c16="http://schemas.microsoft.com/office/drawing/2014/chart" uri="{C3380CC4-5D6E-409C-BE32-E72D297353CC}">
              <c16:uniqueId val="{00000000-4D63-43FB-A1B4-B18E1B3299A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4D63-43FB-A1B4-B18E1B3299A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105.14</c:v>
                </c:pt>
                <c:pt idx="1">
                  <c:v>104.26</c:v>
                </c:pt>
                <c:pt idx="2">
                  <c:v>103.24</c:v>
                </c:pt>
                <c:pt idx="3">
                  <c:v>100.75</c:v>
                </c:pt>
                <c:pt idx="4">
                  <c:v>96.87</c:v>
                </c:pt>
              </c:numCache>
            </c:numRef>
          </c:val>
          <c:extLst>
            <c:ext xmlns:c16="http://schemas.microsoft.com/office/drawing/2014/chart" uri="{C3380CC4-5D6E-409C-BE32-E72D297353CC}">
              <c16:uniqueId val="{00000000-4EF4-4D0E-B0D0-7EE13DC2215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4EF4-4D0E-B0D0-7EE13DC2215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15.89</c:v>
                </c:pt>
                <c:pt idx="1">
                  <c:v>19.84</c:v>
                </c:pt>
                <c:pt idx="2">
                  <c:v>23.67</c:v>
                </c:pt>
                <c:pt idx="3">
                  <c:v>27.25</c:v>
                </c:pt>
                <c:pt idx="4">
                  <c:v>30.87</c:v>
                </c:pt>
              </c:numCache>
            </c:numRef>
          </c:val>
          <c:extLst>
            <c:ext xmlns:c16="http://schemas.microsoft.com/office/drawing/2014/chart" uri="{C3380CC4-5D6E-409C-BE32-E72D297353CC}">
              <c16:uniqueId val="{00000000-6019-4853-9A4A-4FFDA67935F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6019-4853-9A4A-4FFDA67935F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98-4FD1-9606-97EC4BE5954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7C98-4FD1-9606-97EC4BE5954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53.98</c:v>
                </c:pt>
                <c:pt idx="1">
                  <c:v>45.26</c:v>
                </c:pt>
                <c:pt idx="2">
                  <c:v>47.95</c:v>
                </c:pt>
                <c:pt idx="3">
                  <c:v>48.44</c:v>
                </c:pt>
                <c:pt idx="4">
                  <c:v>57.77</c:v>
                </c:pt>
              </c:numCache>
            </c:numRef>
          </c:val>
          <c:extLst>
            <c:ext xmlns:c16="http://schemas.microsoft.com/office/drawing/2014/chart" uri="{C3380CC4-5D6E-409C-BE32-E72D297353CC}">
              <c16:uniqueId val="{00000000-2C37-4171-917D-F6E45B8C2DF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2C37-4171-917D-F6E45B8C2DF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70.31</c:v>
                </c:pt>
                <c:pt idx="1">
                  <c:v>91.2</c:v>
                </c:pt>
                <c:pt idx="2">
                  <c:v>99.45</c:v>
                </c:pt>
                <c:pt idx="3">
                  <c:v>82.98</c:v>
                </c:pt>
                <c:pt idx="4">
                  <c:v>66.66</c:v>
                </c:pt>
              </c:numCache>
            </c:numRef>
          </c:val>
          <c:extLst>
            <c:ext xmlns:c16="http://schemas.microsoft.com/office/drawing/2014/chart" uri="{C3380CC4-5D6E-409C-BE32-E72D297353CC}">
              <c16:uniqueId val="{00000000-25F1-40C4-A80F-3480E8BA189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25F1-40C4-A80F-3480E8BA189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1491.24</c:v>
                </c:pt>
                <c:pt idx="1">
                  <c:v>1422.27</c:v>
                </c:pt>
                <c:pt idx="2">
                  <c:v>1635.21</c:v>
                </c:pt>
                <c:pt idx="3">
                  <c:v>1613.11</c:v>
                </c:pt>
                <c:pt idx="4">
                  <c:v>1527.55</c:v>
                </c:pt>
              </c:numCache>
            </c:numRef>
          </c:val>
          <c:extLst>
            <c:ext xmlns:c16="http://schemas.microsoft.com/office/drawing/2014/chart" uri="{C3380CC4-5D6E-409C-BE32-E72D297353CC}">
              <c16:uniqueId val="{00000000-441B-4245-AB3A-5FBFFDE8BDC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441B-4245-AB3A-5FBFFDE8BDC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57.53</c:v>
                </c:pt>
                <c:pt idx="1">
                  <c:v>58.69</c:v>
                </c:pt>
                <c:pt idx="2">
                  <c:v>48.89</c:v>
                </c:pt>
                <c:pt idx="3">
                  <c:v>45.99</c:v>
                </c:pt>
                <c:pt idx="4">
                  <c:v>45.91</c:v>
                </c:pt>
              </c:numCache>
            </c:numRef>
          </c:val>
          <c:extLst>
            <c:ext xmlns:c16="http://schemas.microsoft.com/office/drawing/2014/chart" uri="{C3380CC4-5D6E-409C-BE32-E72D297353CC}">
              <c16:uniqueId val="{00000000-C1C1-4E42-A699-106AA6BF9AB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C1C1-4E42-A699-106AA6BF9AB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581.16999999999996</c:v>
                </c:pt>
                <c:pt idx="1">
                  <c:v>572.79999999999995</c:v>
                </c:pt>
                <c:pt idx="2">
                  <c:v>586.14</c:v>
                </c:pt>
                <c:pt idx="3">
                  <c:v>603.97</c:v>
                </c:pt>
                <c:pt idx="4">
                  <c:v>605.66</c:v>
                </c:pt>
              </c:numCache>
            </c:numRef>
          </c:val>
          <c:extLst>
            <c:ext xmlns:c16="http://schemas.microsoft.com/office/drawing/2014/chart" uri="{C3380CC4-5D6E-409C-BE32-E72D297353CC}">
              <c16:uniqueId val="{00000000-5C07-4DD6-8401-E36D0382FD0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5C07-4DD6-8401-E36D0382FD0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16" zoomScaleNormal="100" workbookViewId="0">
      <selection activeCell="BL16" sqref="BL16:BZ44"/>
    </sheetView>
  </sheetViews>
  <sheetFormatPr defaultColWidth="2.5546875" defaultRowHeight="13.2"/>
  <cols>
    <col min="1" max="1" width="2.5546875" customWidth="1"/>
    <col min="2" max="62" width="3.664062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6" t="str">
        <f>データ!H6</f>
        <v>青森県　深浦町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8019</v>
      </c>
      <c r="AM8" s="61"/>
      <c r="AN8" s="61"/>
      <c r="AO8" s="61"/>
      <c r="AP8" s="61"/>
      <c r="AQ8" s="61"/>
      <c r="AR8" s="61"/>
      <c r="AS8" s="61"/>
      <c r="AT8" s="52">
        <f>データ!$S$6</f>
        <v>488.9</v>
      </c>
      <c r="AU8" s="53"/>
      <c r="AV8" s="53"/>
      <c r="AW8" s="53"/>
      <c r="AX8" s="53"/>
      <c r="AY8" s="53"/>
      <c r="AZ8" s="53"/>
      <c r="BA8" s="53"/>
      <c r="BB8" s="54">
        <f>データ!$T$6</f>
        <v>16.399999999999999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c r="A10" s="2"/>
      <c r="B10" s="52" t="str">
        <f>データ!$N$6</f>
        <v>-</v>
      </c>
      <c r="C10" s="53"/>
      <c r="D10" s="53"/>
      <c r="E10" s="53"/>
      <c r="F10" s="53"/>
      <c r="G10" s="53"/>
      <c r="H10" s="53"/>
      <c r="I10" s="52">
        <f>データ!$O$6</f>
        <v>50.95</v>
      </c>
      <c r="J10" s="53"/>
      <c r="K10" s="53"/>
      <c r="L10" s="53"/>
      <c r="M10" s="53"/>
      <c r="N10" s="53"/>
      <c r="O10" s="64"/>
      <c r="P10" s="54">
        <f>データ!$P$6</f>
        <v>100.16</v>
      </c>
      <c r="Q10" s="54"/>
      <c r="R10" s="54"/>
      <c r="S10" s="54"/>
      <c r="T10" s="54"/>
      <c r="U10" s="54"/>
      <c r="V10" s="54"/>
      <c r="W10" s="61">
        <f>データ!$Q$6</f>
        <v>5390</v>
      </c>
      <c r="X10" s="61"/>
      <c r="Y10" s="61"/>
      <c r="Z10" s="61"/>
      <c r="AA10" s="61"/>
      <c r="AB10" s="61"/>
      <c r="AC10" s="61"/>
      <c r="AD10" s="2"/>
      <c r="AE10" s="2"/>
      <c r="AF10" s="2"/>
      <c r="AG10" s="2"/>
      <c r="AH10" s="4"/>
      <c r="AI10" s="4"/>
      <c r="AJ10" s="4"/>
      <c r="AK10" s="4"/>
      <c r="AL10" s="61">
        <f>データ!$U$6</f>
        <v>7916</v>
      </c>
      <c r="AM10" s="61"/>
      <c r="AN10" s="61"/>
      <c r="AO10" s="61"/>
      <c r="AP10" s="61"/>
      <c r="AQ10" s="61"/>
      <c r="AR10" s="61"/>
      <c r="AS10" s="61"/>
      <c r="AT10" s="52">
        <f>データ!$V$6</f>
        <v>126.83</v>
      </c>
      <c r="AU10" s="53"/>
      <c r="AV10" s="53"/>
      <c r="AW10" s="53"/>
      <c r="AX10" s="53"/>
      <c r="AY10" s="53"/>
      <c r="AZ10" s="53"/>
      <c r="BA10" s="53"/>
      <c r="BB10" s="54">
        <f>データ!$W$6</f>
        <v>62.41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5poW7Z6MY+cbUxtD3ppH8h+532DR+HqPp4xXToYIbuuF/nJK9NwaL4J/pqdsE/ykhK5bEbDCl5ncnI1hUaVWA==" saltValue="DVtVQEzKR8CBYDrl3+8lH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cols>
    <col min="2" max="144" width="11.8867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2019</v>
      </c>
      <c r="C6" s="34">
        <f t="shared" ref="C6:W6" si="3">C7</f>
        <v>23230</v>
      </c>
      <c r="D6" s="34">
        <f t="shared" si="3"/>
        <v>46</v>
      </c>
      <c r="E6" s="34">
        <f t="shared" si="3"/>
        <v>1</v>
      </c>
      <c r="F6" s="34">
        <f t="shared" si="3"/>
        <v>0</v>
      </c>
      <c r="G6" s="34">
        <f t="shared" si="3"/>
        <v>1</v>
      </c>
      <c r="H6" s="34" t="str">
        <f t="shared" si="3"/>
        <v>青森県　深浦町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50.95</v>
      </c>
      <c r="P6" s="35">
        <f t="shared" si="3"/>
        <v>100.16</v>
      </c>
      <c r="Q6" s="35">
        <f t="shared" si="3"/>
        <v>5390</v>
      </c>
      <c r="R6" s="35">
        <f t="shared" si="3"/>
        <v>8019</v>
      </c>
      <c r="S6" s="35">
        <f t="shared" si="3"/>
        <v>488.9</v>
      </c>
      <c r="T6" s="35">
        <f t="shared" si="3"/>
        <v>16.399999999999999</v>
      </c>
      <c r="U6" s="35">
        <f t="shared" si="3"/>
        <v>7916</v>
      </c>
      <c r="V6" s="35">
        <f t="shared" si="3"/>
        <v>126.83</v>
      </c>
      <c r="W6" s="35">
        <f t="shared" si="3"/>
        <v>62.41</v>
      </c>
      <c r="X6" s="36">
        <f>IF(X7="",NA(),X7)</f>
        <v>105.14</v>
      </c>
      <c r="Y6" s="36">
        <f t="shared" ref="Y6:AG6" si="4">IF(Y7="",NA(),Y7)</f>
        <v>104.26</v>
      </c>
      <c r="Z6" s="36">
        <f t="shared" si="4"/>
        <v>103.24</v>
      </c>
      <c r="AA6" s="36">
        <f t="shared" si="4"/>
        <v>100.75</v>
      </c>
      <c r="AB6" s="36">
        <f t="shared" si="4"/>
        <v>96.87</v>
      </c>
      <c r="AC6" s="36">
        <f t="shared" si="4"/>
        <v>106.62</v>
      </c>
      <c r="AD6" s="36">
        <f t="shared" si="4"/>
        <v>107.95</v>
      </c>
      <c r="AE6" s="36">
        <f t="shared" si="4"/>
        <v>104.47</v>
      </c>
      <c r="AF6" s="36">
        <f t="shared" si="4"/>
        <v>103.81</v>
      </c>
      <c r="AG6" s="36">
        <f t="shared" si="4"/>
        <v>104.35</v>
      </c>
      <c r="AH6" s="35" t="str">
        <f>IF(AH7="","",IF(AH7="-","【-】","【"&amp;SUBSTITUTE(TEXT(AH7,"#,##0.00"),"-","△")&amp;"】"))</f>
        <v>【112.01】</v>
      </c>
      <c r="AI6" s="36">
        <f>IF(AI7="",NA(),AI7)</f>
        <v>53.98</v>
      </c>
      <c r="AJ6" s="36">
        <f t="shared" ref="AJ6:AR6" si="5">IF(AJ7="",NA(),AJ7)</f>
        <v>45.26</v>
      </c>
      <c r="AK6" s="36">
        <f t="shared" si="5"/>
        <v>47.95</v>
      </c>
      <c r="AL6" s="36">
        <f t="shared" si="5"/>
        <v>48.44</v>
      </c>
      <c r="AM6" s="36">
        <f t="shared" si="5"/>
        <v>57.77</v>
      </c>
      <c r="AN6" s="36">
        <f t="shared" si="5"/>
        <v>12.59</v>
      </c>
      <c r="AO6" s="36">
        <f t="shared" si="5"/>
        <v>12.44</v>
      </c>
      <c r="AP6" s="36">
        <f t="shared" si="5"/>
        <v>16.399999999999999</v>
      </c>
      <c r="AQ6" s="36">
        <f t="shared" si="5"/>
        <v>25.66</v>
      </c>
      <c r="AR6" s="36">
        <f t="shared" si="5"/>
        <v>21.69</v>
      </c>
      <c r="AS6" s="35" t="str">
        <f>IF(AS7="","",IF(AS7="-","【-】","【"&amp;SUBSTITUTE(TEXT(AS7,"#,##0.00"),"-","△")&amp;"】"))</f>
        <v>【1.08】</v>
      </c>
      <c r="AT6" s="36">
        <f>IF(AT7="",NA(),AT7)</f>
        <v>70.31</v>
      </c>
      <c r="AU6" s="36">
        <f t="shared" ref="AU6:BC6" si="6">IF(AU7="",NA(),AU7)</f>
        <v>91.2</v>
      </c>
      <c r="AV6" s="36">
        <f t="shared" si="6"/>
        <v>99.45</v>
      </c>
      <c r="AW6" s="36">
        <f t="shared" si="6"/>
        <v>82.98</v>
      </c>
      <c r="AX6" s="36">
        <f t="shared" si="6"/>
        <v>66.66</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1491.24</v>
      </c>
      <c r="BF6" s="36">
        <f t="shared" ref="BF6:BN6" si="7">IF(BF7="",NA(),BF7)</f>
        <v>1422.27</v>
      </c>
      <c r="BG6" s="36">
        <f t="shared" si="7"/>
        <v>1635.21</v>
      </c>
      <c r="BH6" s="36">
        <f t="shared" si="7"/>
        <v>1613.11</v>
      </c>
      <c r="BI6" s="36">
        <f t="shared" si="7"/>
        <v>1527.55</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57.53</v>
      </c>
      <c r="BQ6" s="36">
        <f t="shared" ref="BQ6:BY6" si="8">IF(BQ7="",NA(),BQ7)</f>
        <v>58.69</v>
      </c>
      <c r="BR6" s="36">
        <f t="shared" si="8"/>
        <v>48.89</v>
      </c>
      <c r="BS6" s="36">
        <f t="shared" si="8"/>
        <v>45.99</v>
      </c>
      <c r="BT6" s="36">
        <f t="shared" si="8"/>
        <v>45.91</v>
      </c>
      <c r="BU6" s="36">
        <f t="shared" si="8"/>
        <v>92.76</v>
      </c>
      <c r="BV6" s="36">
        <f t="shared" si="8"/>
        <v>93.28</v>
      </c>
      <c r="BW6" s="36">
        <f t="shared" si="8"/>
        <v>87.51</v>
      </c>
      <c r="BX6" s="36">
        <f t="shared" si="8"/>
        <v>84.77</v>
      </c>
      <c r="BY6" s="36">
        <f t="shared" si="8"/>
        <v>87.11</v>
      </c>
      <c r="BZ6" s="35" t="str">
        <f>IF(BZ7="","",IF(BZ7="-","【-】","【"&amp;SUBSTITUTE(TEXT(BZ7,"#,##0.00"),"-","△")&amp;"】"))</f>
        <v>【103.24】</v>
      </c>
      <c r="CA6" s="36">
        <f>IF(CA7="",NA(),CA7)</f>
        <v>581.16999999999996</v>
      </c>
      <c r="CB6" s="36">
        <f t="shared" ref="CB6:CJ6" si="9">IF(CB7="",NA(),CB7)</f>
        <v>572.79999999999995</v>
      </c>
      <c r="CC6" s="36">
        <f t="shared" si="9"/>
        <v>586.14</v>
      </c>
      <c r="CD6" s="36">
        <f t="shared" si="9"/>
        <v>603.97</v>
      </c>
      <c r="CE6" s="36">
        <f t="shared" si="9"/>
        <v>605.66</v>
      </c>
      <c r="CF6" s="36">
        <f t="shared" si="9"/>
        <v>208.67</v>
      </c>
      <c r="CG6" s="36">
        <f t="shared" si="9"/>
        <v>208.29</v>
      </c>
      <c r="CH6" s="36">
        <f t="shared" si="9"/>
        <v>218.42</v>
      </c>
      <c r="CI6" s="36">
        <f t="shared" si="9"/>
        <v>227.27</v>
      </c>
      <c r="CJ6" s="36">
        <f t="shared" si="9"/>
        <v>223.98</v>
      </c>
      <c r="CK6" s="35" t="str">
        <f>IF(CK7="","",IF(CK7="-","【-】","【"&amp;SUBSTITUTE(TEXT(CK7,"#,##0.00"),"-","△")&amp;"】"))</f>
        <v>【168.38】</v>
      </c>
      <c r="CL6" s="36">
        <f>IF(CL7="",NA(),CL7)</f>
        <v>38.5</v>
      </c>
      <c r="CM6" s="36">
        <f t="shared" ref="CM6:CU6" si="10">IF(CM7="",NA(),CM7)</f>
        <v>38.21</v>
      </c>
      <c r="CN6" s="36">
        <f t="shared" si="10"/>
        <v>36.86</v>
      </c>
      <c r="CO6" s="36">
        <f t="shared" si="10"/>
        <v>36.24</v>
      </c>
      <c r="CP6" s="36">
        <f t="shared" si="10"/>
        <v>35.69</v>
      </c>
      <c r="CQ6" s="36">
        <f t="shared" si="10"/>
        <v>49.08</v>
      </c>
      <c r="CR6" s="36">
        <f t="shared" si="10"/>
        <v>49.32</v>
      </c>
      <c r="CS6" s="36">
        <f t="shared" si="10"/>
        <v>50.24</v>
      </c>
      <c r="CT6" s="36">
        <f t="shared" si="10"/>
        <v>50.29</v>
      </c>
      <c r="CU6" s="36">
        <f t="shared" si="10"/>
        <v>49.64</v>
      </c>
      <c r="CV6" s="35" t="str">
        <f>IF(CV7="","",IF(CV7="-","【-】","【"&amp;SUBSTITUTE(TEXT(CV7,"#,##0.00"),"-","△")&amp;"】"))</f>
        <v>【60.00】</v>
      </c>
      <c r="CW6" s="36">
        <f>IF(CW7="",NA(),CW7)</f>
        <v>92.34</v>
      </c>
      <c r="CX6" s="36">
        <f t="shared" ref="CX6:DF6" si="11">IF(CX7="",NA(),CX7)</f>
        <v>92.31</v>
      </c>
      <c r="CY6" s="36">
        <f t="shared" si="11"/>
        <v>92.41</v>
      </c>
      <c r="CZ6" s="36">
        <f t="shared" si="11"/>
        <v>92.47</v>
      </c>
      <c r="DA6" s="36">
        <f t="shared" si="11"/>
        <v>92.41</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15.89</v>
      </c>
      <c r="DI6" s="36">
        <f t="shared" ref="DI6:DQ6" si="12">IF(DI7="",NA(),DI7)</f>
        <v>19.84</v>
      </c>
      <c r="DJ6" s="36">
        <f t="shared" si="12"/>
        <v>23.67</v>
      </c>
      <c r="DK6" s="36">
        <f t="shared" si="12"/>
        <v>27.25</v>
      </c>
      <c r="DL6" s="36">
        <f t="shared" si="12"/>
        <v>30.87</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5">
        <f t="shared" si="13"/>
        <v>0</v>
      </c>
      <c r="DW6" s="35">
        <f t="shared" si="13"/>
        <v>0</v>
      </c>
      <c r="DX6" s="36">
        <f t="shared" si="13"/>
        <v>11.16</v>
      </c>
      <c r="DY6" s="36">
        <f t="shared" si="13"/>
        <v>12.43</v>
      </c>
      <c r="DZ6" s="36">
        <f t="shared" si="13"/>
        <v>13.58</v>
      </c>
      <c r="EA6" s="36">
        <f t="shared" si="13"/>
        <v>14.13</v>
      </c>
      <c r="EB6" s="36">
        <f t="shared" si="13"/>
        <v>16.77</v>
      </c>
      <c r="EC6" s="35" t="str">
        <f>IF(EC7="","",IF(EC7="-","【-】","【"&amp;SUBSTITUTE(TEXT(EC7,"#,##0.00"),"-","△")&amp;"】"))</f>
        <v>【19.44】</v>
      </c>
      <c r="ED6" s="36">
        <f>IF(ED7="",NA(),ED7)</f>
        <v>0.02</v>
      </c>
      <c r="EE6" s="35">
        <f t="shared" ref="EE6:EM6" si="14">IF(EE7="",NA(),EE7)</f>
        <v>0</v>
      </c>
      <c r="EF6" s="35">
        <f t="shared" si="14"/>
        <v>0</v>
      </c>
      <c r="EG6" s="35">
        <f t="shared" si="14"/>
        <v>0</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c r="A7" s="29"/>
      <c r="B7" s="38">
        <v>2019</v>
      </c>
      <c r="C7" s="38">
        <v>23230</v>
      </c>
      <c r="D7" s="38">
        <v>46</v>
      </c>
      <c r="E7" s="38">
        <v>1</v>
      </c>
      <c r="F7" s="38">
        <v>0</v>
      </c>
      <c r="G7" s="38">
        <v>1</v>
      </c>
      <c r="H7" s="38" t="s">
        <v>93</v>
      </c>
      <c r="I7" s="38" t="s">
        <v>94</v>
      </c>
      <c r="J7" s="38" t="s">
        <v>95</v>
      </c>
      <c r="K7" s="38" t="s">
        <v>96</v>
      </c>
      <c r="L7" s="38" t="s">
        <v>97</v>
      </c>
      <c r="M7" s="38" t="s">
        <v>98</v>
      </c>
      <c r="N7" s="39" t="s">
        <v>99</v>
      </c>
      <c r="O7" s="39">
        <v>50.95</v>
      </c>
      <c r="P7" s="39">
        <v>100.16</v>
      </c>
      <c r="Q7" s="39">
        <v>5390</v>
      </c>
      <c r="R7" s="39">
        <v>8019</v>
      </c>
      <c r="S7" s="39">
        <v>488.9</v>
      </c>
      <c r="T7" s="39">
        <v>16.399999999999999</v>
      </c>
      <c r="U7" s="39">
        <v>7916</v>
      </c>
      <c r="V7" s="39">
        <v>126.83</v>
      </c>
      <c r="W7" s="39">
        <v>62.41</v>
      </c>
      <c r="X7" s="39">
        <v>105.14</v>
      </c>
      <c r="Y7" s="39">
        <v>104.26</v>
      </c>
      <c r="Z7" s="39">
        <v>103.24</v>
      </c>
      <c r="AA7" s="39">
        <v>100.75</v>
      </c>
      <c r="AB7" s="39">
        <v>96.87</v>
      </c>
      <c r="AC7" s="39">
        <v>106.62</v>
      </c>
      <c r="AD7" s="39">
        <v>107.95</v>
      </c>
      <c r="AE7" s="39">
        <v>104.47</v>
      </c>
      <c r="AF7" s="39">
        <v>103.81</v>
      </c>
      <c r="AG7" s="39">
        <v>104.35</v>
      </c>
      <c r="AH7" s="39">
        <v>112.01</v>
      </c>
      <c r="AI7" s="39">
        <v>53.98</v>
      </c>
      <c r="AJ7" s="39">
        <v>45.26</v>
      </c>
      <c r="AK7" s="39">
        <v>47.95</v>
      </c>
      <c r="AL7" s="39">
        <v>48.44</v>
      </c>
      <c r="AM7" s="39">
        <v>57.77</v>
      </c>
      <c r="AN7" s="39">
        <v>12.59</v>
      </c>
      <c r="AO7" s="39">
        <v>12.44</v>
      </c>
      <c r="AP7" s="39">
        <v>16.399999999999999</v>
      </c>
      <c r="AQ7" s="39">
        <v>25.66</v>
      </c>
      <c r="AR7" s="39">
        <v>21.69</v>
      </c>
      <c r="AS7" s="39">
        <v>1.08</v>
      </c>
      <c r="AT7" s="39">
        <v>70.31</v>
      </c>
      <c r="AU7" s="39">
        <v>91.2</v>
      </c>
      <c r="AV7" s="39">
        <v>99.45</v>
      </c>
      <c r="AW7" s="39">
        <v>82.98</v>
      </c>
      <c r="AX7" s="39">
        <v>66.66</v>
      </c>
      <c r="AY7" s="39">
        <v>416.14</v>
      </c>
      <c r="AZ7" s="39">
        <v>371.89</v>
      </c>
      <c r="BA7" s="39">
        <v>293.23</v>
      </c>
      <c r="BB7" s="39">
        <v>300.14</v>
      </c>
      <c r="BC7" s="39">
        <v>301.04000000000002</v>
      </c>
      <c r="BD7" s="39">
        <v>264.97000000000003</v>
      </c>
      <c r="BE7" s="39">
        <v>1491.24</v>
      </c>
      <c r="BF7" s="39">
        <v>1422.27</v>
      </c>
      <c r="BG7" s="39">
        <v>1635.21</v>
      </c>
      <c r="BH7" s="39">
        <v>1613.11</v>
      </c>
      <c r="BI7" s="39">
        <v>1527.55</v>
      </c>
      <c r="BJ7" s="39">
        <v>487.22</v>
      </c>
      <c r="BK7" s="39">
        <v>483.11</v>
      </c>
      <c r="BL7" s="39">
        <v>542.29999999999995</v>
      </c>
      <c r="BM7" s="39">
        <v>566.65</v>
      </c>
      <c r="BN7" s="39">
        <v>551.62</v>
      </c>
      <c r="BO7" s="39">
        <v>266.61</v>
      </c>
      <c r="BP7" s="39">
        <v>57.53</v>
      </c>
      <c r="BQ7" s="39">
        <v>58.69</v>
      </c>
      <c r="BR7" s="39">
        <v>48.89</v>
      </c>
      <c r="BS7" s="39">
        <v>45.99</v>
      </c>
      <c r="BT7" s="39">
        <v>45.91</v>
      </c>
      <c r="BU7" s="39">
        <v>92.76</v>
      </c>
      <c r="BV7" s="39">
        <v>93.28</v>
      </c>
      <c r="BW7" s="39">
        <v>87.51</v>
      </c>
      <c r="BX7" s="39">
        <v>84.77</v>
      </c>
      <c r="BY7" s="39">
        <v>87.11</v>
      </c>
      <c r="BZ7" s="39">
        <v>103.24</v>
      </c>
      <c r="CA7" s="39">
        <v>581.16999999999996</v>
      </c>
      <c r="CB7" s="39">
        <v>572.79999999999995</v>
      </c>
      <c r="CC7" s="39">
        <v>586.14</v>
      </c>
      <c r="CD7" s="39">
        <v>603.97</v>
      </c>
      <c r="CE7" s="39">
        <v>605.66</v>
      </c>
      <c r="CF7" s="39">
        <v>208.67</v>
      </c>
      <c r="CG7" s="39">
        <v>208.29</v>
      </c>
      <c r="CH7" s="39">
        <v>218.42</v>
      </c>
      <c r="CI7" s="39">
        <v>227.27</v>
      </c>
      <c r="CJ7" s="39">
        <v>223.98</v>
      </c>
      <c r="CK7" s="39">
        <v>168.38</v>
      </c>
      <c r="CL7" s="39">
        <v>38.5</v>
      </c>
      <c r="CM7" s="39">
        <v>38.21</v>
      </c>
      <c r="CN7" s="39">
        <v>36.86</v>
      </c>
      <c r="CO7" s="39">
        <v>36.24</v>
      </c>
      <c r="CP7" s="39">
        <v>35.69</v>
      </c>
      <c r="CQ7" s="39">
        <v>49.08</v>
      </c>
      <c r="CR7" s="39">
        <v>49.32</v>
      </c>
      <c r="CS7" s="39">
        <v>50.24</v>
      </c>
      <c r="CT7" s="39">
        <v>50.29</v>
      </c>
      <c r="CU7" s="39">
        <v>49.64</v>
      </c>
      <c r="CV7" s="39">
        <v>60</v>
      </c>
      <c r="CW7" s="39">
        <v>92.34</v>
      </c>
      <c r="CX7" s="39">
        <v>92.31</v>
      </c>
      <c r="CY7" s="39">
        <v>92.41</v>
      </c>
      <c r="CZ7" s="39">
        <v>92.47</v>
      </c>
      <c r="DA7" s="39">
        <v>92.41</v>
      </c>
      <c r="DB7" s="39">
        <v>79.3</v>
      </c>
      <c r="DC7" s="39">
        <v>79.34</v>
      </c>
      <c r="DD7" s="39">
        <v>78.650000000000006</v>
      </c>
      <c r="DE7" s="39">
        <v>77.73</v>
      </c>
      <c r="DF7" s="39">
        <v>78.09</v>
      </c>
      <c r="DG7" s="39">
        <v>89.8</v>
      </c>
      <c r="DH7" s="39">
        <v>15.89</v>
      </c>
      <c r="DI7" s="39">
        <v>19.84</v>
      </c>
      <c r="DJ7" s="39">
        <v>23.67</v>
      </c>
      <c r="DK7" s="39">
        <v>27.25</v>
      </c>
      <c r="DL7" s="39">
        <v>30.87</v>
      </c>
      <c r="DM7" s="39">
        <v>47.44</v>
      </c>
      <c r="DN7" s="39">
        <v>48.3</v>
      </c>
      <c r="DO7" s="39">
        <v>45.14</v>
      </c>
      <c r="DP7" s="39">
        <v>45.85</v>
      </c>
      <c r="DQ7" s="39">
        <v>47.31</v>
      </c>
      <c r="DR7" s="39">
        <v>49.59</v>
      </c>
      <c r="DS7" s="39">
        <v>0</v>
      </c>
      <c r="DT7" s="39">
        <v>0</v>
      </c>
      <c r="DU7" s="39">
        <v>0</v>
      </c>
      <c r="DV7" s="39">
        <v>0</v>
      </c>
      <c r="DW7" s="39">
        <v>0</v>
      </c>
      <c r="DX7" s="39">
        <v>11.16</v>
      </c>
      <c r="DY7" s="39">
        <v>12.43</v>
      </c>
      <c r="DZ7" s="39">
        <v>13.58</v>
      </c>
      <c r="EA7" s="39">
        <v>14.13</v>
      </c>
      <c r="EB7" s="39">
        <v>16.77</v>
      </c>
      <c r="EC7" s="39">
        <v>19.440000000000001</v>
      </c>
      <c r="ED7" s="39">
        <v>0.02</v>
      </c>
      <c r="EE7" s="39">
        <v>0</v>
      </c>
      <c r="EF7" s="39">
        <v>0</v>
      </c>
      <c r="EG7" s="39">
        <v>0</v>
      </c>
      <c r="EH7" s="39">
        <v>0</v>
      </c>
      <c r="EI7" s="39">
        <v>0.65</v>
      </c>
      <c r="EJ7" s="39">
        <v>0.46</v>
      </c>
      <c r="EK7" s="39">
        <v>0.44</v>
      </c>
      <c r="EL7" s="39">
        <v>0.52</v>
      </c>
      <c r="EM7" s="39">
        <v>0.47</v>
      </c>
      <c r="EN7" s="39">
        <v>0.68</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E10" si="15">DATEVALUE($B7+12-B11&amp;"/1/"&amp;B12)</f>
        <v>46388</v>
      </c>
      <c r="C10" s="43">
        <f t="shared" si="15"/>
        <v>46753</v>
      </c>
      <c r="D10" s="43">
        <f t="shared" si="15"/>
        <v>47119</v>
      </c>
      <c r="E10" s="43">
        <f t="shared" si="15"/>
        <v>47484</v>
      </c>
      <c r="F10" s="44">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2021-02-01T10:58:47Z</cp:lastPrinted>
  <dcterms:created xsi:type="dcterms:W3CDTF">2020-12-04T02:02:37Z</dcterms:created>
  <dcterms:modified xsi:type="dcterms:W3CDTF">2021-02-01T10:58:50Z</dcterms:modified>
  <cp:category/>
</cp:coreProperties>
</file>