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36 公営企業\54 経営比較分析表【見える化】\R02\R030129期限 公営企業に係る経営比較分析表（令和元年度決算）の分析等について\水道課回答\下水道\"/>
    </mc:Choice>
  </mc:AlternateContent>
  <workbookProtection workbookAlgorithmName="SHA-512" workbookHashValue="sFmRltcmIK95PdDNQJD/1ridveckGrSMJXMJ0HySHPKK2OjbhcLgvESzRtQFpL9JpOGBfT2R2sbJUxspB6cgDg==" workbookSaltValue="MxCVOM5+qXdZBUxz15mUCQ==" workbookSpinCount="100000" lockStructure="1"/>
  <bookViews>
    <workbookView xWindow="0" yWindow="0" windowWidth="240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<sst xmlns="http://schemas.openxmlformats.org/spreadsheetml/2006/main" count="236" uniqueCount="119">
  <si>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</si>
  <si>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</si>
  <si>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</si>
  <si>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</si>
  <si>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</si>
  <si>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</si>
  <si>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</si>
  <si>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</si>
  <si>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</si>
  <si>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</si>
  <si>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</si>
  <si>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</si>
  <si>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</si>
  <si>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</si>
  <si>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</si>
  <si>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</si>
  <si>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</si>
  <si>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</si>
  <si>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</si>
  <si>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</si>
  <si>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</si>
  <si>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</si>
  <si>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</si>
  <si>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</si>
  <si>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</si>
  <si>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</si>
  <si>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</si>
  <si>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</si>
  <si>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</si>
  <si>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</si>
  <si>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</si>
  <si>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</si>
  <si>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</si>
  <si>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</si>
  <si>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</si>
  <si>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</si>
  <si>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</si>
  <si>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</si>
  <si>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</si>
  <si>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</si>
  <si>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</si>
  <si>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</si>
  <si>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</si>
  <si>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</si>
  <si>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</si>
  <si>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</si>
  <si>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</si>
  <si>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</si>
  <si>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</si>
  <si>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</si>
  <si>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</si>
  <si>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</si>
  <si>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</si>
  <si>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</si>
  <si>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</si>
  <si>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</si>
  <si>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</si>
  <si>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</si>
  <si>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</si>
  <si>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</si>
  <si>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</si>
  <si>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</si>
  <si>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</si>
  <si>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</si>
  <si>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</si>
  <si>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</si>
  <si>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</si>
  <si>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</si>
  <si>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</si>
  <si>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</si>
  <si>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</si>
  <si>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</si>
  <si>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</si>
  <si>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</si>
  <si>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</si>
  <si>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</si>
  <si>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</si>
  <si>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</si>
  <si>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</si>
  <si>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</si>
  <si>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</si>
  <si>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</si>
  <si>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</si>
  <si>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</si>
  <si>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</si>
  <si>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</si>
  <si>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</si>
  <si>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</si>
  <si>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</si>
  <si>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</si>
  <si>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</si>
  <si>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</si>
  <si>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</si>
  <si>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</si>
  <si>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</si>
  <si>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</si>
  <si>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</si>
  <si>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</si>
  <si>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</si>
  <si>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</si>
  <si>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</si>
  <si>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</si>
  <si>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</si>
  <si>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</si>
  <si>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</si>
  <si>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</si>
  <si>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</si>
  <si>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</si>
  <si>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</si>
  <si>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</si>
  <si>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</si>
  <si>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</si>
  <si>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</si>
  <si>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</si>
  <si>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</si>
  <si>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</si>
  <si>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料金収入は、人口減少や高齢化に伴う減収が懸念される。
また、元利償還金については、ピークを過ぎて徐々に減少しているが、施設の老朽化に伴う新たな投資が見込まれる。　　　　　　　　　　　　　　　　　　　　　令和２年度から２か年でストックマネジメントの基本計画と修繕・改築基本計画を策定し、管路及び岩崎浄化センターを計画的に改善していく。</t>
    <rPh sb="0" eb="2">
      <t>リョウキン</t>
    </rPh>
    <rPh sb="2" eb="4">
      <t>シュウニュウ</t>
    </rPh>
    <rPh sb="6" eb="8">
      <t>ジンコウ</t>
    </rPh>
    <rPh sb="8" eb="10">
      <t>ゲンショウ</t>
    </rPh>
    <rPh sb="11" eb="14">
      <t>コウレイカ</t>
    </rPh>
    <rPh sb="15" eb="16">
      <t>トモナ</t>
    </rPh>
    <rPh sb="17" eb="19">
      <t>ゲンシュウ</t>
    </rPh>
    <rPh sb="20" eb="22">
      <t>ケネン</t>
    </rPh>
    <rPh sb="45" eb="46">
      <t>ス</t>
    </rPh>
    <rPh sb="62" eb="65">
      <t>ロウキュウカ</t>
    </rPh>
    <rPh sb="66" eb="67">
      <t>トモナ</t>
    </rPh>
    <rPh sb="68" eb="69">
      <t>アラ</t>
    </rPh>
    <rPh sb="71" eb="73">
      <t>トウシ</t>
    </rPh>
    <rPh sb="74" eb="76">
      <t>ミコ</t>
    </rPh>
    <rPh sb="101" eb="103">
      <t>レイワ</t>
    </rPh>
    <rPh sb="104" eb="106">
      <t>ネンド</t>
    </rPh>
    <rPh sb="110" eb="111">
      <t>ネン</t>
    </rPh>
    <rPh sb="123" eb="125">
      <t>キホン</t>
    </rPh>
    <rPh sb="125" eb="127">
      <t>ケイカク</t>
    </rPh>
    <rPh sb="128" eb="130">
      <t>シュウゼン</t>
    </rPh>
    <rPh sb="131" eb="133">
      <t>カイチク</t>
    </rPh>
    <rPh sb="133" eb="135">
      <t>キホン</t>
    </rPh>
    <rPh sb="135" eb="137">
      <t>ケイカク</t>
    </rPh>
    <rPh sb="138" eb="140">
      <t>サクテイ</t>
    </rPh>
    <rPh sb="142" eb="144">
      <t>カンロ</t>
    </rPh>
    <rPh sb="144" eb="145">
      <t>オヨ</t>
    </rPh>
    <rPh sb="146" eb="148">
      <t>イワサキ</t>
    </rPh>
    <rPh sb="148" eb="150">
      <t>ジョウカ</t>
    </rPh>
    <rPh sb="159" eb="161">
      <t>カイゼン</t>
    </rPh>
    <phoneticPr fontId="4"/>
  </si>
  <si>
    <t>①収益的収支比率について
R1決算では100％未満となっており、経営実態から判断すると今後も一般会計繰入金に依存する厳しい経営が続いていくことから、費用圧縮の取組を継続的に行い、経営改善に努めることが重要である。　　　　　　　　　　　　　　　　　　⑤経費回収率について
今後も低い水準で推移していくことが見込まれる。人口減少が急激に進む当町では、収益の増加を大きく見込むことができないため、汚水維持管理費を可能な限り圧縮することを軸として、比率改善に務めることが重要である。　　　　　　　　　　　　　　　　　　　　　　　⑥汚水処理原価について
今後も高止まりすることが見込まれる。人口減少に比例して有収水量が減少していくため、⑤経費回収率で示した汚水維持管理費の圧縮に加え、将来の汚水資本費の抑制に向けた取り組みを行い、汚水処理費全体を抑制していくことが重要である。　　　　　　　　　　　　　　　　　　　⑧水洗化率について
当町は高齢化率が高く、下水道加入が進まない状況にある。未加入世帯に対する加入促進を図るため、引き続き、戸別訪問、チラシ配布及び水洗化工事に係る利子補給制度の周知徹底を実施するほか、一般会計が行う住環境リフォーム推進事業との連携により加入促進を行っていく。</t>
    <rPh sb="1" eb="4">
      <t>シュウエキテキ</t>
    </rPh>
    <rPh sb="4" eb="6">
      <t>シュウシ</t>
    </rPh>
    <rPh sb="6" eb="8">
      <t>ヒリツ</t>
    </rPh>
    <rPh sb="15" eb="17">
      <t>ケッサン</t>
    </rPh>
    <rPh sb="23" eb="25">
      <t>ミマン</t>
    </rPh>
    <rPh sb="32" eb="34">
      <t>ケイエイ</t>
    </rPh>
    <rPh sb="34" eb="36">
      <t>ジッタイ</t>
    </rPh>
    <rPh sb="38" eb="40">
      <t>ハンダン</t>
    </rPh>
    <rPh sb="43" eb="45">
      <t>コンゴ</t>
    </rPh>
    <rPh sb="46" eb="48">
      <t>イッパン</t>
    </rPh>
    <rPh sb="48" eb="50">
      <t>カイケイ</t>
    </rPh>
    <rPh sb="50" eb="52">
      <t>クリイレ</t>
    </rPh>
    <rPh sb="52" eb="53">
      <t>キン</t>
    </rPh>
    <rPh sb="54" eb="56">
      <t>イゾン</t>
    </rPh>
    <rPh sb="58" eb="59">
      <t>キビ</t>
    </rPh>
    <rPh sb="61" eb="63">
      <t>ケイエイ</t>
    </rPh>
    <rPh sb="64" eb="65">
      <t>ツヅ</t>
    </rPh>
    <rPh sb="74" eb="76">
      <t>ヒヨウ</t>
    </rPh>
    <rPh sb="76" eb="78">
      <t>アッシュク</t>
    </rPh>
    <rPh sb="79" eb="81">
      <t>トリクミ</t>
    </rPh>
    <rPh sb="82" eb="85">
      <t>ケイゾクテキ</t>
    </rPh>
    <rPh sb="86" eb="87">
      <t>オコナ</t>
    </rPh>
    <rPh sb="89" eb="91">
      <t>ケイエイ</t>
    </rPh>
    <rPh sb="91" eb="93">
      <t>カイゼン</t>
    </rPh>
    <rPh sb="94" eb="95">
      <t>ツト</t>
    </rPh>
    <rPh sb="100" eb="102">
      <t>ジュウヨウ</t>
    </rPh>
    <rPh sb="125" eb="127">
      <t>ケイヒ</t>
    </rPh>
    <rPh sb="127" eb="129">
      <t>カイシュウ</t>
    </rPh>
    <rPh sb="129" eb="130">
      <t>リツ</t>
    </rPh>
    <rPh sb="135" eb="137">
      <t>コンゴ</t>
    </rPh>
    <rPh sb="143" eb="145">
      <t>スイイ</t>
    </rPh>
    <rPh sb="152" eb="154">
      <t>ミコ</t>
    </rPh>
    <rPh sb="160" eb="162">
      <t>ゲンショウ</t>
    </rPh>
    <rPh sb="163" eb="165">
      <t>キュウゲキ</t>
    </rPh>
    <rPh sb="166" eb="167">
      <t>スス</t>
    </rPh>
    <rPh sb="168" eb="170">
      <t>トウチョウ</t>
    </rPh>
    <rPh sb="173" eb="175">
      <t>シュウエキ</t>
    </rPh>
    <rPh sb="176" eb="178">
      <t>ゾウカ</t>
    </rPh>
    <rPh sb="179" eb="180">
      <t>オオ</t>
    </rPh>
    <rPh sb="182" eb="184">
      <t>ミコミ</t>
    </rPh>
    <rPh sb="195" eb="197">
      <t>オスイ</t>
    </rPh>
    <rPh sb="197" eb="199">
      <t>イジ</t>
    </rPh>
    <rPh sb="199" eb="202">
      <t>カンリヒ</t>
    </rPh>
    <rPh sb="203" eb="205">
      <t>カノウ</t>
    </rPh>
    <rPh sb="206" eb="207">
      <t>カギ</t>
    </rPh>
    <rPh sb="208" eb="210">
      <t>アッシュク</t>
    </rPh>
    <rPh sb="215" eb="216">
      <t>ジク</t>
    </rPh>
    <rPh sb="220" eb="222">
      <t>ヒリツ</t>
    </rPh>
    <rPh sb="222" eb="224">
      <t>カイゼン</t>
    </rPh>
    <rPh sb="225" eb="226">
      <t>ツト</t>
    </rPh>
    <rPh sb="231" eb="233">
      <t>ジュウヨウ</t>
    </rPh>
    <rPh sb="261" eb="263">
      <t>オスイ</t>
    </rPh>
    <rPh sb="263" eb="265">
      <t>ショリ</t>
    </rPh>
    <rPh sb="265" eb="267">
      <t>ゲンカ</t>
    </rPh>
    <rPh sb="272" eb="274">
      <t>コンゴ</t>
    </rPh>
    <rPh sb="275" eb="277">
      <t>タカド</t>
    </rPh>
    <rPh sb="284" eb="286">
      <t>ミコ</t>
    </rPh>
    <rPh sb="290" eb="292">
      <t>ジンコウ</t>
    </rPh>
    <rPh sb="292" eb="294">
      <t>ゲンショウ</t>
    </rPh>
    <rPh sb="295" eb="297">
      <t>ヒレイ</t>
    </rPh>
    <rPh sb="299" eb="301">
      <t>ユウシュウ</t>
    </rPh>
    <rPh sb="301" eb="303">
      <t>スイリョウ</t>
    </rPh>
    <rPh sb="304" eb="306">
      <t>ゲンショウ</t>
    </rPh>
    <rPh sb="314" eb="316">
      <t>ケイヒ</t>
    </rPh>
    <rPh sb="316" eb="318">
      <t>カイシュウ</t>
    </rPh>
    <rPh sb="318" eb="319">
      <t>リツ</t>
    </rPh>
    <rPh sb="320" eb="321">
      <t>シメ</t>
    </rPh>
    <rPh sb="323" eb="325">
      <t>オスイ</t>
    </rPh>
    <rPh sb="325" eb="327">
      <t>イジ</t>
    </rPh>
    <rPh sb="327" eb="330">
      <t>カンリヒ</t>
    </rPh>
    <rPh sb="331" eb="333">
      <t>アッシュク</t>
    </rPh>
    <rPh sb="334" eb="335">
      <t>クワ</t>
    </rPh>
    <rPh sb="337" eb="339">
      <t>ショウライ</t>
    </rPh>
    <rPh sb="340" eb="342">
      <t>オスイ</t>
    </rPh>
    <rPh sb="342" eb="344">
      <t>シホン</t>
    </rPh>
    <rPh sb="344" eb="345">
      <t>ヒ</t>
    </rPh>
    <rPh sb="346" eb="348">
      <t>ヨクセイ</t>
    </rPh>
    <rPh sb="349" eb="350">
      <t>ム</t>
    </rPh>
    <rPh sb="352" eb="353">
      <t>ト</t>
    </rPh>
    <rPh sb="354" eb="355">
      <t>ク</t>
    </rPh>
    <rPh sb="357" eb="358">
      <t>オコナ</t>
    </rPh>
    <rPh sb="360" eb="362">
      <t>オスイ</t>
    </rPh>
    <rPh sb="362" eb="364">
      <t>ショリ</t>
    </rPh>
    <rPh sb="364" eb="365">
      <t>ヒ</t>
    </rPh>
    <rPh sb="365" eb="367">
      <t>ゼンタイ</t>
    </rPh>
    <rPh sb="368" eb="370">
      <t>ヨクセイ</t>
    </rPh>
    <rPh sb="377" eb="379">
      <t>ジュウヨウ</t>
    </rPh>
    <rPh sb="403" eb="406">
      <t>スイセンカ</t>
    </rPh>
    <rPh sb="406" eb="407">
      <t>リツ</t>
    </rPh>
    <rPh sb="412" eb="414">
      <t>トウチョウ</t>
    </rPh>
    <rPh sb="415" eb="418">
      <t>コウレイカ</t>
    </rPh>
    <rPh sb="418" eb="419">
      <t>リツ</t>
    </rPh>
    <rPh sb="420" eb="421">
      <t>タカ</t>
    </rPh>
    <rPh sb="423" eb="426">
      <t>ゲスイドウ</t>
    </rPh>
    <rPh sb="426" eb="428">
      <t>カニュウ</t>
    </rPh>
    <rPh sb="429" eb="430">
      <t>スス</t>
    </rPh>
    <rPh sb="433" eb="435">
      <t>ジョウキョウ</t>
    </rPh>
    <rPh sb="439" eb="442">
      <t>ミカニュウ</t>
    </rPh>
    <rPh sb="442" eb="444">
      <t>セタイ</t>
    </rPh>
    <rPh sb="445" eb="446">
      <t>タイ</t>
    </rPh>
    <rPh sb="448" eb="450">
      <t>カニュウ</t>
    </rPh>
    <rPh sb="450" eb="452">
      <t>ソクシン</t>
    </rPh>
    <rPh sb="453" eb="454">
      <t>ハカ</t>
    </rPh>
    <rPh sb="458" eb="459">
      <t>ヒ</t>
    </rPh>
    <rPh sb="460" eb="461">
      <t>ツヅ</t>
    </rPh>
    <rPh sb="463" eb="465">
      <t>コベツ</t>
    </rPh>
    <rPh sb="465" eb="467">
      <t>ホウモン</t>
    </rPh>
    <rPh sb="471" eb="473">
      <t>ハイフ</t>
    </rPh>
    <rPh sb="473" eb="474">
      <t>オヨ</t>
    </rPh>
    <rPh sb="475" eb="478">
      <t>スイセンカ</t>
    </rPh>
    <rPh sb="478" eb="480">
      <t>コウジ</t>
    </rPh>
    <rPh sb="481" eb="482">
      <t>カカワ</t>
    </rPh>
    <rPh sb="483" eb="485">
      <t>リシ</t>
    </rPh>
    <rPh sb="485" eb="487">
      <t>ホキュウ</t>
    </rPh>
    <rPh sb="487" eb="489">
      <t>セイド</t>
    </rPh>
    <rPh sb="490" eb="492">
      <t>シュウチ</t>
    </rPh>
    <rPh sb="492" eb="494">
      <t>テッテイ</t>
    </rPh>
    <rPh sb="495" eb="497">
      <t>ジッシ</t>
    </rPh>
    <rPh sb="502" eb="504">
      <t>イッパン</t>
    </rPh>
    <rPh sb="504" eb="506">
      <t>カイケイ</t>
    </rPh>
    <rPh sb="509" eb="512">
      <t>ジュウカンキョウ</t>
    </rPh>
    <rPh sb="517" eb="519">
      <t>スイシン</t>
    </rPh>
    <rPh sb="519" eb="521">
      <t>ジギョウ</t>
    </rPh>
    <rPh sb="523" eb="525">
      <t>レンケイ</t>
    </rPh>
    <rPh sb="528" eb="530">
      <t>カニュウ</t>
    </rPh>
    <rPh sb="530" eb="532">
      <t>ソクシン</t>
    </rPh>
    <rPh sb="533" eb="534">
      <t>オコナ</t>
    </rPh>
    <phoneticPr fontId="4"/>
  </si>
  <si>
    <t>管路、岩崎浄化センターともに供用後15年以上を経過している。小規模修繕費用や部品交換費用は少額であるが、年々修繕箇所が増え、その対応に苦慮している。　　    　　　                    　
うち岩崎浄化センターについては、日本海の塩害により、屋根や扉等の腐食が目立ってきている。
また、管路については、老朽化等による破損はまだ発生していないため管渠改善率は0％となっているが、マンホールポンプ等のストック量が多く、将来的には計画的な更新を行っていく必要があることから、ストックマネジメントを策定し、将来負担の平準化を図っていく。</t>
    <rPh sb="0" eb="2">
      <t>カンロ</t>
    </rPh>
    <rPh sb="3" eb="5">
      <t>イワサキ</t>
    </rPh>
    <rPh sb="5" eb="7">
      <t>ジョウカ</t>
    </rPh>
    <rPh sb="14" eb="16">
      <t>キョウヨウ</t>
    </rPh>
    <rPh sb="16" eb="17">
      <t>ゴ</t>
    </rPh>
    <rPh sb="19" eb="20">
      <t>ネン</t>
    </rPh>
    <rPh sb="20" eb="22">
      <t>イジョウ</t>
    </rPh>
    <rPh sb="23" eb="25">
      <t>ケイカ</t>
    </rPh>
    <rPh sb="30" eb="33">
      <t>ショウキボ</t>
    </rPh>
    <rPh sb="38" eb="40">
      <t>ブヒン</t>
    </rPh>
    <rPh sb="40" eb="42">
      <t>コウカン</t>
    </rPh>
    <rPh sb="42" eb="44">
      <t>ヒヨウ</t>
    </rPh>
    <rPh sb="45" eb="47">
      <t>ショウガク</t>
    </rPh>
    <rPh sb="52" eb="54">
      <t>ネンネン</t>
    </rPh>
    <rPh sb="54" eb="56">
      <t>シュウゼン</t>
    </rPh>
    <rPh sb="56" eb="58">
      <t>カショ</t>
    </rPh>
    <rPh sb="59" eb="60">
      <t>フ</t>
    </rPh>
    <rPh sb="64" eb="66">
      <t>タイオウ</t>
    </rPh>
    <rPh sb="67" eb="69">
      <t>クリョ</t>
    </rPh>
    <rPh sb="107" eb="109">
      <t>イワサキ</t>
    </rPh>
    <rPh sb="109" eb="111">
      <t>ジョウカ</t>
    </rPh>
    <rPh sb="121" eb="122">
      <t>ヒ</t>
    </rPh>
    <rPh sb="122" eb="123">
      <t>ホン</t>
    </rPh>
    <rPh sb="123" eb="124">
      <t>ウミ</t>
    </rPh>
    <rPh sb="125" eb="127">
      <t>エンガイ</t>
    </rPh>
    <rPh sb="131" eb="133">
      <t>ヤネ</t>
    </rPh>
    <rPh sb="134" eb="135">
      <t>トビラ</t>
    </rPh>
    <rPh sb="135" eb="136">
      <t>ナド</t>
    </rPh>
    <rPh sb="137" eb="139">
      <t>フショク</t>
    </rPh>
    <rPh sb="140" eb="142">
      <t>メダ</t>
    </rPh>
    <rPh sb="206" eb="207">
      <t>トウ</t>
    </rPh>
    <rPh sb="212" eb="213">
      <t>リョウ</t>
    </rPh>
    <rPh sb="214" eb="215">
      <t>オオ</t>
    </rPh>
    <rPh sb="217" eb="220">
      <t>ショウライテキ</t>
    </rPh>
    <rPh sb="222" eb="225">
      <t>ケイカクテキ</t>
    </rPh>
    <rPh sb="226" eb="228">
      <t>コウシン</t>
    </rPh>
    <rPh sb="229" eb="230">
      <t>オコナ</t>
    </rPh>
    <rPh sb="234" eb="236">
      <t>ヒツヨウ</t>
    </rPh>
    <rPh sb="255" eb="257">
      <t>サクテイ</t>
    </rPh>
    <rPh sb="259" eb="261">
      <t>ショウライ</t>
    </rPh>
    <rPh sb="261" eb="263">
      <t>フタン</t>
    </rPh>
    <rPh sb="264" eb="267">
      <t>ヘイジュンカ</t>
    </rPh>
    <rPh sb="268" eb="2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</si>
</sst>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7D-4866-A4C8-03D8C40889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957D-4866-A4C8-03D8C40889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32.200000000000003</c:v>
                </c:pt>
                <c:pt idx="1">
                  <c:v>35.61</c:v>
                </c:pt>
                <c:pt idx="2">
                  <c:v>36.1</c:v>
                </c:pt>
                <c:pt idx="3">
                  <c:v>37.07</c:v>
                </c:pt>
                <c:pt idx="4">
                  <c:v>35.61</c:v>
                </c:pt>
              </c:numCache>
            </c:numRef>
          </c:val>
          <c:extLst>
            <c:ext xmlns:c16="http://schemas.microsoft.com/office/drawing/2014/chart" uri="{C3380CC4-5D6E-409C-BE32-E72D297353CC}">
              <c16:uniqueId val="{00000000-C002-459F-8003-862C80466B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C002-459F-8003-862C80466B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52.71</c:v>
                </c:pt>
                <c:pt idx="1">
                  <c:v>53.05</c:v>
                </c:pt>
                <c:pt idx="2">
                  <c:v>55.76</c:v>
                </c:pt>
                <c:pt idx="3">
                  <c:v>58.25</c:v>
                </c:pt>
                <c:pt idx="4">
                  <c:v>57.1</c:v>
                </c:pt>
              </c:numCache>
            </c:numRef>
          </c:val>
          <c:extLst>
            <c:ext xmlns:c16="http://schemas.microsoft.com/office/drawing/2014/chart" uri="{C3380CC4-5D6E-409C-BE32-E72D297353CC}">
              <c16:uniqueId val="{00000000-F165-464D-8142-BEAE70D029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F165-464D-8142-BEAE70D029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86.94</c:v>
                </c:pt>
                <c:pt idx="1">
                  <c:v>79.41</c:v>
                </c:pt>
                <c:pt idx="2">
                  <c:v>85.05</c:v>
                </c:pt>
                <c:pt idx="3">
                  <c:v>102.07</c:v>
                </c:pt>
                <c:pt idx="4">
                  <c:v>99.81</c:v>
                </c:pt>
              </c:numCache>
            </c:numRef>
          </c:val>
          <c:extLst>
            <c:ext xmlns:c16="http://schemas.microsoft.com/office/drawing/2014/chart" uri="{C3380CC4-5D6E-409C-BE32-E72D297353CC}">
              <c16:uniqueId val="{00000000-BEF5-48CC-B215-78FB51E120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5-48CC-B215-78FB51E120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1-4D8D-BF5E-486AF1CBAF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1-4D8D-BF5E-486AF1CBAF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27-46BB-B6CF-1F9274F152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27-46BB-B6CF-1F9274F152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C3-49E4-A1ED-279CE55B10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C3-49E4-A1ED-279CE55B10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0-4A80-8D64-16AF6FD5E1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0-4A80-8D64-16AF6FD5E1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35.08</c:v>
                </c:pt>
                <c:pt idx="1">
                  <c:v>0</c:v>
                </c:pt>
                <c:pt idx="2">
                  <c:v>0</c:v>
                </c:pt>
                <c:pt idx="3">
                  <c:v>0</c:v>
                </c:pt>
                <c:pt idx="4">
                  <c:v>0</c:v>
                </c:pt>
              </c:numCache>
            </c:numRef>
          </c:val>
          <c:extLst>
            <c:ext xmlns:c16="http://schemas.microsoft.com/office/drawing/2014/chart" uri="{C3380CC4-5D6E-409C-BE32-E72D297353CC}">
              <c16:uniqueId val="{00000000-1D78-414A-BF47-5F1925231A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1D78-414A-BF47-5F1925231A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52.51</c:v>
                </c:pt>
                <c:pt idx="1">
                  <c:v>34.01</c:v>
                </c:pt>
                <c:pt idx="2">
                  <c:v>24.18</c:v>
                </c:pt>
                <c:pt idx="3">
                  <c:v>28.28</c:v>
                </c:pt>
                <c:pt idx="4">
                  <c:v>33.479999999999997</c:v>
                </c:pt>
              </c:numCache>
            </c:numRef>
          </c:val>
          <c:extLst>
            <c:ext xmlns:c16="http://schemas.microsoft.com/office/drawing/2014/chart" uri="{C3380CC4-5D6E-409C-BE32-E72D297353CC}">
              <c16:uniqueId val="{00000000-069B-45ED-B76C-1EFF7477BB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069B-45ED-B76C-1EFF7477BB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458.48</c:v>
                </c:pt>
                <c:pt idx="1">
                  <c:v>712.7</c:v>
                </c:pt>
                <c:pt idx="2">
                  <c:v>853.27</c:v>
                </c:pt>
                <c:pt idx="3">
                  <c:v>722.15</c:v>
                </c:pt>
                <c:pt idx="4">
                  <c:v>615.63</c:v>
                </c:pt>
              </c:numCache>
            </c:numRef>
          </c:val>
          <c:extLst>
            <c:ext xmlns:c16="http://schemas.microsoft.com/office/drawing/2014/chart" uri="{C3380CC4-5D6E-409C-BE32-E72D297353CC}">
              <c16:uniqueId val="{00000000-7AEF-497E-A81B-C05B2028F0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7AEF-497E-A81B-C05B2028F0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J70" sqref="BJ7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深浦町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8019</v>
      </c>
      <c r="AM8" s="51"/>
      <c r="AN8" s="51"/>
      <c r="AO8" s="51"/>
      <c r="AP8" s="51"/>
      <c r="AQ8" s="51"/>
      <c r="AR8" s="51"/>
      <c r="AS8" s="51"/>
      <c r="AT8" s="46">
        <f>データ!T6</f>
        <v>488.9</v>
      </c>
      <c r="AU8" s="46"/>
      <c r="AV8" s="46"/>
      <c r="AW8" s="46"/>
      <c r="AX8" s="46"/>
      <c r="AY8" s="46"/>
      <c r="AZ8" s="46"/>
      <c r="BA8" s="46"/>
      <c r="BB8" s="46">
        <f>データ!U6</f>
        <v>16.399999999999999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11.68</v>
      </c>
      <c r="Q10" s="46"/>
      <c r="R10" s="46"/>
      <c r="S10" s="46"/>
      <c r="T10" s="46"/>
      <c r="U10" s="46"/>
      <c r="V10" s="46"/>
      <c r="W10" s="46">
        <f>データ!Q6</f>
        <v>87.85</v>
      </c>
      <c r="X10" s="46"/>
      <c r="Y10" s="46"/>
      <c r="Z10" s="46"/>
      <c r="AA10" s="46"/>
      <c r="AB10" s="46"/>
      <c r="AC10" s="46"/>
      <c r="AD10" s="51">
        <f>データ!R6</f>
        <v>3905</v>
      </c>
      <c r="AE10" s="51"/>
      <c r="AF10" s="51"/>
      <c r="AG10" s="51"/>
      <c r="AH10" s="51"/>
      <c r="AI10" s="51"/>
      <c r="AJ10" s="51"/>
      <c r="AK10" s="2"/>
      <c r="AL10" s="51">
        <f>データ!V6</f>
        <v>923</v>
      </c>
      <c r="AM10" s="51"/>
      <c r="AN10" s="51"/>
      <c r="AO10" s="51"/>
      <c r="AP10" s="51"/>
      <c r="AQ10" s="51"/>
      <c r="AR10" s="51"/>
      <c r="AS10" s="51"/>
      <c r="AT10" s="46">
        <f>データ!W6</f>
        <v>0.56999999999999995</v>
      </c>
      <c r="AU10" s="46"/>
      <c r="AV10" s="46"/>
      <c r="AW10" s="46"/>
      <c r="AX10" s="46"/>
      <c r="AY10" s="46"/>
      <c r="AZ10" s="46"/>
      <c r="BA10" s="46"/>
      <c r="BB10" s="46">
        <f>データ!X6</f>
        <v>1619.3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xSUsuUvZ83AixJji83jdMo0ysYycd7vYdNxGpJT3TXAANlm/BXYLzB+UDVES1r6CWy09+dD7d1BrDp9ZMy0dUQ==" saltValue="CG7/O2Tw4yHZOXlrUhrY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23230</v>
      </c>
      <c r="D6" s="33">
        <f t="shared" si="3"/>
        <v>47</v>
      </c>
      <c r="E6" s="33">
        <f t="shared" si="3"/>
        <v>17</v>
      </c>
      <c r="F6" s="33">
        <f t="shared" si="3"/>
        <v>4</v>
      </c>
      <c r="G6" s="33">
        <f t="shared" si="3"/>
        <v>0</v>
      </c>
      <c r="H6" s="33" t="str">
        <f t="shared" si="3"/>
        <v>青森県　深浦町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11.68</v>
      </c>
      <c r="Q6" s="34">
        <f t="shared" si="3"/>
        <v>87.85</v>
      </c>
      <c r="R6" s="34">
        <f t="shared" si="3"/>
        <v>3905</v>
      </c>
      <c r="S6" s="34">
        <f t="shared" si="3"/>
        <v>8019</v>
      </c>
      <c r="T6" s="34">
        <f t="shared" si="3"/>
        <v>488.9</v>
      </c>
      <c r="U6" s="34">
        <f t="shared" si="3"/>
        <v>16.399999999999999</v>
      </c>
      <c r="V6" s="34">
        <f t="shared" si="3"/>
        <v>923</v>
      </c>
      <c r="W6" s="34">
        <f t="shared" si="3"/>
        <v>0.56999999999999995</v>
      </c>
      <c r="X6" s="34">
        <f t="shared" si="3"/>
        <v>1619.3</v>
      </c>
      <c r="Y6" s="35">
        <f>IF(Y7="",NA(),Y7)</f>
        <v>86.94</v>
      </c>
      <c r="Z6" s="35">
        <f t="shared" ref="Z6:AH6" si="4">IF(Z7="",NA(),Z7)</f>
        <v>79.41</v>
      </c>
      <c r="AA6" s="35">
        <f t="shared" si="4"/>
        <v>85.05</v>
      </c>
      <c r="AB6" s="35">
        <f t="shared" si="4"/>
        <v>102.07</v>
      </c>
      <c r="AC6" s="35">
        <f t="shared" si="4"/>
        <v>99.81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35.08</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52.51</v>
      </c>
      <c r="BR6" s="35">
        <f t="shared" ref="BR6:BZ6" si="8">IF(BR7="",NA(),BR7)</f>
        <v>34.01</v>
      </c>
      <c r="BS6" s="35">
        <f t="shared" si="8"/>
        <v>24.18</v>
      </c>
      <c r="BT6" s="35">
        <f t="shared" si="8"/>
        <v>28.28</v>
      </c>
      <c r="BU6" s="35">
        <f t="shared" si="8"/>
        <v>33.479999999999997</v>
      </c>
      <c r="BV6" s="35">
        <f t="shared" si="8"/>
        <v>49.22</v>
      </c>
      <c r="BW6" s="35">
        <f t="shared" si="8"/>
        <v>53.7</v>
      </c>
      <c r="BX6" s="35">
        <f t="shared" si="8"/>
        <v>61.54</v>
      </c>
      <c r="BY6" s="35">
        <f t="shared" si="8"/>
        <v>72.260000000000005</v>
      </c>
      <c r="BZ6" s="35">
        <f t="shared" si="8"/>
        <v>71.84</v>
      </c>
      <c r="CA6" s="34" t="str">
        <f>IF(CA7="","",IF(CA7="-","【-】","【"&amp;SUBSTITUTE(TEXT(CA7,"#,##0.00"),"-","△")&amp;"】"))</f>
        <v>【74.17】</v>
      </c>
      <c r="CB6" s="35">
        <f>IF(CB7="",NA(),CB7)</f>
        <v>458.48</v>
      </c>
      <c r="CC6" s="35">
        <f t="shared" ref="CC6:CK6" si="9">IF(CC7="",NA(),CC7)</f>
        <v>712.7</v>
      </c>
      <c r="CD6" s="35">
        <f t="shared" si="9"/>
        <v>853.27</v>
      </c>
      <c r="CE6" s="35">
        <f t="shared" si="9"/>
        <v>722.15</v>
      </c>
      <c r="CF6" s="35">
        <f t="shared" si="9"/>
        <v>615.63</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32.200000000000003</v>
      </c>
      <c r="CN6" s="35">
        <f t="shared" ref="CN6:CV6" si="10">IF(CN7="",NA(),CN7)</f>
        <v>35.61</v>
      </c>
      <c r="CO6" s="35">
        <f t="shared" si="10"/>
        <v>36.1</v>
      </c>
      <c r="CP6" s="35">
        <f t="shared" si="10"/>
        <v>37.07</v>
      </c>
      <c r="CQ6" s="35">
        <f t="shared" si="10"/>
        <v>35.61</v>
      </c>
      <c r="CR6" s="35">
        <f t="shared" si="10"/>
        <v>36.65</v>
      </c>
      <c r="CS6" s="35">
        <f t="shared" si="10"/>
        <v>37.72</v>
      </c>
      <c r="CT6" s="35">
        <f t="shared" si="10"/>
        <v>37.08</v>
      </c>
      <c r="CU6" s="35">
        <f t="shared" si="10"/>
        <v>42.56</v>
      </c>
      <c r="CV6" s="35">
        <f t="shared" si="10"/>
        <v>42.47</v>
      </c>
      <c r="CW6" s="34" t="str">
        <f>IF(CW7="","",IF(CW7="-","【-】","【"&amp;SUBSTITUTE(TEXT(CW7,"#,##0.00"),"-","△")&amp;"】"))</f>
        <v>【42.86】</v>
      </c>
      <c r="CX6" s="35">
        <f>IF(CX7="",NA(),CX7)</f>
        <v>52.71</v>
      </c>
      <c r="CY6" s="35">
        <f t="shared" ref="CY6:DG6" si="11">IF(CY7="",NA(),CY7)</f>
        <v>53.05</v>
      </c>
      <c r="CZ6" s="35">
        <f t="shared" si="11"/>
        <v>55.76</v>
      </c>
      <c r="DA6" s="35">
        <f t="shared" si="11"/>
        <v>58.25</v>
      </c>
      <c r="DB6" s="35">
        <f t="shared" si="11"/>
        <v>57.1</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23230</v>
      </c>
      <c r="D7" s="37">
        <v>47</v>
      </c>
      <c r="E7" s="37">
        <v>17</v>
      </c>
      <c r="F7" s="37">
        <v>4</v>
      </c>
      <c r="G7" s="37">
        <v>0</v>
      </c>
      <c r="H7" s="37" t="s">
        <v>98</v>
      </c>
      <c r="I7" s="37" t="s">
        <v>99</v>
      </c>
      <c r="J7" s="37" t="s">
        <v>100</v>
      </c>
      <c r="K7" s="37" t="s">
        <v>101</v>
      </c>
      <c r="L7" s="37" t="s">
        <v>102</v>
      </c>
      <c r="M7" s="37" t="s">
        <v>103</v>
      </c>
      <c r="N7" s="38" t="s">
        <v>104</v>
      </c>
      <c r="O7" s="38" t="s">
        <v>105</v>
      </c>
      <c r="P7" s="38">
        <v>11.68</v>
      </c>
      <c r="Q7" s="38">
        <v>87.85</v>
      </c>
      <c r="R7" s="38">
        <v>3905</v>
      </c>
      <c r="S7" s="38">
        <v>8019</v>
      </c>
      <c r="T7" s="38">
        <v>488.9</v>
      </c>
      <c r="U7" s="38">
        <v>16.399999999999999</v>
      </c>
      <c r="V7" s="38">
        <v>923</v>
      </c>
      <c r="W7" s="38">
        <v>0.56999999999999995</v>
      </c>
      <c r="X7" s="38">
        <v>1619.3</v>
      </c>
      <c r="Y7" s="38">
        <v>86.94</v>
      </c>
      <c r="Z7" s="38">
        <v>79.41</v>
      </c>
      <c r="AA7" s="38">
        <v>85.05</v>
      </c>
      <c r="AB7" s="38">
        <v>102.07</v>
      </c>
      <c r="AC7" s="38">
        <v>99.81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35.08</v>
      </c>
      <c r="BG7" s="38">
        <v>0</v>
      </c>
      <c r="BH7" s="38">
        <v>0</v>
      </c>
      <c r="BI7" s="38">
        <v>0</v>
      </c>
      <c r="BJ7" s="38">
        <v>0</v>
      </c>
      <c r="BK7" s="38">
        <v>1673.47</v>
      </c>
      <c r="BL7" s="38">
        <v>1592.72</v>
      </c>
      <c r="BM7" s="38">
        <v>1223.96</v>
      </c>
      <c r="BN7" s="38">
        <v>1194.1500000000001</v>
      </c>
      <c r="BO7" s="38">
        <v>1206.79</v>
      </c>
      <c r="BP7" s="38">
        <v>1218.7</v>
      </c>
      <c r="BQ7" s="38">
        <v>52.51</v>
      </c>
      <c r="BR7" s="38">
        <v>34.01</v>
      </c>
      <c r="BS7" s="38">
        <v>24.18</v>
      </c>
      <c r="BT7" s="38">
        <v>28.28</v>
      </c>
      <c r="BU7" s="38">
        <v>33.479999999999997</v>
      </c>
      <c r="BV7" s="38">
        <v>49.22</v>
      </c>
      <c r="BW7" s="38">
        <v>53.7</v>
      </c>
      <c r="BX7" s="38">
        <v>61.54</v>
      </c>
      <c r="BY7" s="38">
        <v>72.260000000000005</v>
      </c>
      <c r="BZ7" s="38">
        <v>71.84</v>
      </c>
      <c r="CA7" s="38">
        <v>74.17</v>
      </c>
      <c r="CB7" s="38">
        <v>458.48</v>
      </c>
      <c r="CC7" s="38">
        <v>712.7</v>
      </c>
      <c r="CD7" s="38">
        <v>853.27</v>
      </c>
      <c r="CE7" s="38">
        <v>722.15</v>
      </c>
      <c r="CF7" s="38">
        <v>615.63</v>
      </c>
      <c r="CG7" s="38">
        <v>332.02</v>
      </c>
      <c r="CH7" s="38">
        <v>300.35000000000002</v>
      </c>
      <c r="CI7" s="38">
        <v>267.86</v>
      </c>
      <c r="CJ7" s="38">
        <v>230.02</v>
      </c>
      <c r="CK7" s="38">
        <v>228.47</v>
      </c>
      <c r="CL7" s="38">
        <v>218.56</v>
      </c>
      <c r="CM7" s="38">
        <v>32.200000000000003</v>
      </c>
      <c r="CN7" s="38">
        <v>35.61</v>
      </c>
      <c r="CO7" s="38">
        <v>36.1</v>
      </c>
      <c r="CP7" s="38">
        <v>37.07</v>
      </c>
      <c r="CQ7" s="38">
        <v>35.61</v>
      </c>
      <c r="CR7" s="38">
        <v>36.65</v>
      </c>
      <c r="CS7" s="38">
        <v>37.72</v>
      </c>
      <c r="CT7" s="38">
        <v>37.08</v>
      </c>
      <c r="CU7" s="38">
        <v>42.56</v>
      </c>
      <c r="CV7" s="38">
        <v>42.47</v>
      </c>
      <c r="CW7" s="38">
        <v>42.86</v>
      </c>
      <c r="CX7" s="38">
        <v>52.71</v>
      </c>
      <c r="CY7" s="38">
        <v>53.05</v>
      </c>
      <c r="CZ7" s="38">
        <v>55.76</v>
      </c>
      <c r="DA7" s="38">
        <v>58.25</v>
      </c>
      <c r="DB7" s="38">
        <v>57.1</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2021-01-26T08:16:38Z</cp:lastPrinted>
  <dcterms:created xsi:type="dcterms:W3CDTF">2020-12-04T02:52:25Z</dcterms:created>
  <dcterms:modified xsi:type="dcterms:W3CDTF">2021-01-26T08:21:10Z</dcterms:modified>
  <cp:category/>
</cp:coreProperties>
</file>